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5600" windowHeight="10290" tabRatio="972" activeTab="2"/>
  </bookViews>
  <sheets>
    <sheet name="thông báo chung" sheetId="24" r:id="rId1"/>
    <sheet name="nhận bằng" sheetId="25" r:id="rId2"/>
    <sheet name="chú ý" sheetId="40" r:id="rId3"/>
    <sheet name="Bổ sung" sheetId="39" r:id="rId4"/>
    <sheet name="T15KDN" sheetId="31" r:id="rId5"/>
    <sheet name="K16KCD" sheetId="32" r:id="rId6"/>
    <sheet name="K17KDN-BS" sheetId="33" r:id="rId7"/>
    <sheet name="T18KDNB (2)" sheetId="37" r:id="rId8"/>
    <sheet name="nop dơn-Khong đủ đk" sheetId="38" r:id="rId9"/>
    <sheet name="D18KDNB (2)" sheetId="34" r:id="rId10"/>
    <sheet name="D18KKTB (2)" sheetId="35" r:id="rId11"/>
    <sheet name="T17KDNB (2)" sheetId="36" r:id="rId12"/>
    <sheet name="D20KKT-BVKL" sheetId="27" r:id="rId13"/>
    <sheet name="D20KKT-TN3-thi" sheetId="28" r:id="rId14"/>
    <sheet name="D20KDN-bvkl" sheetId="29" r:id="rId15"/>
    <sheet name="D20KDN-TN3-thi" sheetId="30" r:id="rId16"/>
    <sheet name="K19KCD" sheetId="5" r:id="rId17"/>
    <sheet name="K18KKT-BVKL" sheetId="3" r:id="rId18"/>
    <sheet name="K18KKT-thi" sheetId="4" r:id="rId19"/>
    <sheet name="K18KDN-thi" sheetId="2" r:id="rId20"/>
    <sheet name="K18KDN-BVKL" sheetId="1" r:id="rId21"/>
    <sheet name="K18KCD" sheetId="6" r:id="rId22"/>
    <sheet name="K17KCD" sheetId="7" r:id="rId23"/>
    <sheet name="C18KCDB" sheetId="8" r:id="rId24"/>
    <sheet name="K19KDN-BVKL" sheetId="9" r:id="rId25"/>
    <sheet name="K17KDN" sheetId="10" r:id="rId26"/>
    <sheet name="D19KDN" sheetId="11" r:id="rId27"/>
    <sheet name="K15KDN" sheetId="12" r:id="rId28"/>
    <sheet name="D17KDN" sheetId="13" r:id="rId29"/>
    <sheet name="T17KDN" sheetId="14" r:id="rId30"/>
    <sheet name="T17KDNB" sheetId="15" r:id="rId31"/>
    <sheet name="D17KDNB" sheetId="16" r:id="rId32"/>
    <sheet name="D18KDNB" sheetId="17" r:id="rId33"/>
    <sheet name="T18KDNB" sheetId="18" r:id="rId34"/>
    <sheet name="D18KKTB" sheetId="19" r:id="rId35"/>
    <sheet name="T16KDN" sheetId="20" r:id="rId36"/>
    <sheet name="K17KKT" sheetId="21" r:id="rId37"/>
    <sheet name="D19KKT" sheetId="22" r:id="rId38"/>
  </sheets>
  <externalReferences>
    <externalReference r:id="rId39"/>
    <externalReference r:id="rId40"/>
  </externalReferences>
  <definedNames>
    <definedName name="__________________________JK4">#REF!</definedName>
    <definedName name="__________________________qa7">#REF!</definedName>
    <definedName name="________________________DST1">#REF!</definedName>
    <definedName name="________________________JK4">#REF!</definedName>
    <definedName name="________________________NPV1">#REF!</definedName>
    <definedName name="________________________qa7">#REF!</definedName>
    <definedName name="_______________________atn1">#REF!</definedName>
    <definedName name="_______________________atn10">#REF!</definedName>
    <definedName name="_______________________atn2">#REF!</definedName>
    <definedName name="_______________________atn3">#REF!</definedName>
    <definedName name="_______________________atn4">#REF!</definedName>
    <definedName name="_______________________atn5">#REF!</definedName>
    <definedName name="_______________________atn6">#REF!</definedName>
    <definedName name="_______________________atn7">#REF!</definedName>
    <definedName name="_______________________atn8">#REF!</definedName>
    <definedName name="_______________________atn9">#REF!</definedName>
    <definedName name="_______________________CON1">#REF!</definedName>
    <definedName name="_______________________CON2">#REF!</definedName>
    <definedName name="_______________________deo1">#REF!</definedName>
    <definedName name="_______________________deo10">#REF!</definedName>
    <definedName name="_______________________deo2">#REF!</definedName>
    <definedName name="_______________________deo3">#REF!</definedName>
    <definedName name="_______________________deo4">#REF!</definedName>
    <definedName name="_______________________deo5">#REF!</definedName>
    <definedName name="_______________________deo6">#REF!</definedName>
    <definedName name="_______________________deo7">#REF!</definedName>
    <definedName name="_______________________deo8">#REF!</definedName>
    <definedName name="_______________________deo9">#REF!</definedName>
    <definedName name="_______________________NET2">#REF!</definedName>
    <definedName name="______________________DST1">#REF!</definedName>
    <definedName name="______________________NET2">#REF!</definedName>
    <definedName name="______________________NPV1">#REF!</definedName>
    <definedName name="_____________________atn1">#REF!</definedName>
    <definedName name="_____________________atn10">#REF!</definedName>
    <definedName name="_____________________atn2">#REF!</definedName>
    <definedName name="_____________________atn3">#REF!</definedName>
    <definedName name="_____________________atn4">#REF!</definedName>
    <definedName name="_____________________atn5">#REF!</definedName>
    <definedName name="_____________________atn6">#REF!</definedName>
    <definedName name="_____________________atn7">#REF!</definedName>
    <definedName name="_____________________atn8">#REF!</definedName>
    <definedName name="_____________________atn9">#REF!</definedName>
    <definedName name="_____________________CON1">#REF!</definedName>
    <definedName name="_____________________CON2">#REF!</definedName>
    <definedName name="_____________________deo1">#REF!</definedName>
    <definedName name="_____________________deo10">#REF!</definedName>
    <definedName name="_____________________deo2">#REF!</definedName>
    <definedName name="_____________________deo3">#REF!</definedName>
    <definedName name="_____________________deo4">#REF!</definedName>
    <definedName name="_____________________deo5">#REF!</definedName>
    <definedName name="_____________________deo6">#REF!</definedName>
    <definedName name="_____________________deo7">#REF!</definedName>
    <definedName name="_____________________deo8">#REF!</definedName>
    <definedName name="_____________________deo9">#REF!</definedName>
    <definedName name="___________cao1">#REF!</definedName>
    <definedName name="___________cao2">#REF!</definedName>
    <definedName name="___________cao3">#REF!</definedName>
    <definedName name="___________cao4">#REF!</definedName>
    <definedName name="___________cao5">#REF!</definedName>
    <definedName name="___________cao6">#REF!</definedName>
    <definedName name="___________dai1">#REF!</definedName>
    <definedName name="___________dai2">#REF!</definedName>
    <definedName name="___________dai3">#REF!</definedName>
    <definedName name="___________dai4">#REF!</definedName>
    <definedName name="___________dai5">#REF!</definedName>
    <definedName name="___________dai6">#REF!</definedName>
    <definedName name="___________dan1">#REF!</definedName>
    <definedName name="___________dan2">#REF!</definedName>
    <definedName name="___________DST1">#REF!</definedName>
    <definedName name="___________phi10">#REF!</definedName>
    <definedName name="___________phi12">#REF!</definedName>
    <definedName name="___________phi14">#REF!</definedName>
    <definedName name="___________phi16">#REF!</definedName>
    <definedName name="___________phi18">#REF!</definedName>
    <definedName name="___________phi20">#REF!</definedName>
    <definedName name="___________phi22">#REF!</definedName>
    <definedName name="___________phi25">#REF!</definedName>
    <definedName name="___________phi28">#REF!</definedName>
    <definedName name="___________phi6">#REF!</definedName>
    <definedName name="___________phi8">#REF!</definedName>
    <definedName name="___________slg1">#REF!</definedName>
    <definedName name="___________slg2">#REF!</definedName>
    <definedName name="___________slg3">#REF!</definedName>
    <definedName name="___________slg4">#REF!</definedName>
    <definedName name="___________slg5">#REF!</definedName>
    <definedName name="___________slg6">#REF!</definedName>
    <definedName name="__________DST1">#REF!</definedName>
    <definedName name="__________NPV1">#REF!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ST1">#REF!</definedName>
    <definedName name="_________k5">#REF!</definedName>
    <definedName name="_________NPV1" localSheetId="1">#REF!</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DST1">#REF!</definedName>
    <definedName name="________k5">#REF!</definedName>
    <definedName name="________NPV1">#REF!</definedName>
    <definedName name="_______atn1">#REF!</definedName>
    <definedName name="_______atn10">#REF!</definedName>
    <definedName name="_______atn2">#REF!</definedName>
    <definedName name="_______atn3">#REF!</definedName>
    <definedName name="_______atn4">#REF!</definedName>
    <definedName name="_______atn5">#REF!</definedName>
    <definedName name="_______atn6">#REF!</definedName>
    <definedName name="_______atn7">#REF!</definedName>
    <definedName name="_______atn8">#REF!</definedName>
    <definedName name="_______atn9">#REF!</definedName>
    <definedName name="_______CON1">#REF!</definedName>
    <definedName name="_______CON2">#REF!</definedName>
    <definedName name="_______deo1">#REF!</definedName>
    <definedName name="_______deo10">#REF!</definedName>
    <definedName name="_______deo2">#REF!</definedName>
    <definedName name="_______deo3">#REF!</definedName>
    <definedName name="_______deo4">#REF!</definedName>
    <definedName name="_______deo5">#REF!</definedName>
    <definedName name="_______deo6">#REF!</definedName>
    <definedName name="_______deo7">#REF!</definedName>
    <definedName name="_______deo8">#REF!</definedName>
    <definedName name="_______deo9">#REF!</definedName>
    <definedName name="_______DST1" localSheetId="1">#REF!</definedName>
    <definedName name="_______JK4">#REF!</definedName>
    <definedName name="_______NPV1">#REF!</definedName>
    <definedName name="_______qa7">#REF!</definedName>
    <definedName name="______atn1" localSheetId="1">#REF!</definedName>
    <definedName name="______atn10" localSheetId="1">#REF!</definedName>
    <definedName name="______atn2" localSheetId="1">#REF!</definedName>
    <definedName name="______atn3" localSheetId="1">#REF!</definedName>
    <definedName name="______atn4" localSheetId="1">#REF!</definedName>
    <definedName name="______atn5" localSheetId="1">#REF!</definedName>
    <definedName name="______atn6" localSheetId="1">#REF!</definedName>
    <definedName name="______atn7" localSheetId="1">#REF!</definedName>
    <definedName name="______atn8" localSheetId="1">#REF!</definedName>
    <definedName name="______atn9" localSheetId="1">#REF!</definedName>
    <definedName name="______CON1" localSheetId="1">#REF!</definedName>
    <definedName name="______CON2" localSheetId="1">#REF!</definedName>
    <definedName name="______deo1" localSheetId="1">#REF!</definedName>
    <definedName name="______deo10" localSheetId="1">#REF!</definedName>
    <definedName name="______deo2" localSheetId="1">#REF!</definedName>
    <definedName name="______deo3" localSheetId="1">#REF!</definedName>
    <definedName name="______deo4" localSheetId="1">#REF!</definedName>
    <definedName name="______deo5" localSheetId="1">#REF!</definedName>
    <definedName name="______deo6" localSheetId="1">#REF!</definedName>
    <definedName name="______deo7" localSheetId="1">#REF!</definedName>
    <definedName name="______deo8" localSheetId="1">#REF!</definedName>
    <definedName name="______deo9" localSheetId="1">#REF!</definedName>
    <definedName name="______DST1">#REF!</definedName>
    <definedName name="______JK4" localSheetId="1">#REF!</definedName>
    <definedName name="______NET2">#REF!</definedName>
    <definedName name="______NPV1">#REF!</definedName>
    <definedName name="______qa7" localSheetId="1">#REF!</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CON1">#REF!</definedName>
    <definedName name="_____CON2">#REF!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DST1">#REF!</definedName>
    <definedName name="_____JK4">#REF!</definedName>
    <definedName name="_____NET2">#REF!</definedName>
    <definedName name="_____NPV1">#REF!</definedName>
    <definedName name="_____qa7">#REF!</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cao1">#REF!</definedName>
    <definedName name="____cao2">#REF!</definedName>
    <definedName name="____cao3">#REF!</definedName>
    <definedName name="____cao4">#REF!</definedName>
    <definedName name="____cao5">#REF!</definedName>
    <definedName name="____cao6">#REF!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DST1">#REF!</definedName>
    <definedName name="____JK4">#REF!</definedName>
    <definedName name="____NET2">#REF!</definedName>
    <definedName name="____NPV1">#REF!</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qa7">#REF!</definedName>
    <definedName name="____slg1">#REF!</definedName>
    <definedName name="____slg2">#REF!</definedName>
    <definedName name="____slg3">#REF!</definedName>
    <definedName name="____slg4">#REF!</definedName>
    <definedName name="____slg5">#REF!</definedName>
    <definedName name="____slg6">#REF!</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cao1" localSheetId="1">#REF!</definedName>
    <definedName name="___cao2" localSheetId="1">#REF!</definedName>
    <definedName name="___cao3" localSheetId="1">#REF!</definedName>
    <definedName name="___cao4" localSheetId="1">#REF!</definedName>
    <definedName name="___cao5" localSheetId="1">#REF!</definedName>
    <definedName name="___cao6" localSheetId="1">#REF!</definedName>
    <definedName name="___CON1">#REF!</definedName>
    <definedName name="___CON2">#REF!</definedName>
    <definedName name="___dai1" localSheetId="1">#REF!</definedName>
    <definedName name="___dai2" localSheetId="1">#REF!</definedName>
    <definedName name="___dai3" localSheetId="1">#REF!</definedName>
    <definedName name="___dai4" localSheetId="1">#REF!</definedName>
    <definedName name="___dai5" localSheetId="1">#REF!</definedName>
    <definedName name="___dai6" localSheetId="1">#REF!</definedName>
    <definedName name="___dan1" localSheetId="1">#REF!</definedName>
    <definedName name="___dan2" localSheetId="1">#REF!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DST1">#REF!</definedName>
    <definedName name="___JK4">#REF!</definedName>
    <definedName name="___k5">#REF!</definedName>
    <definedName name="___NET2">#REF!</definedName>
    <definedName name="___NPV1">#REF!</definedName>
    <definedName name="___phi10" localSheetId="1">#REF!</definedName>
    <definedName name="___phi12" localSheetId="1">#REF!</definedName>
    <definedName name="___phi14" localSheetId="1">#REF!</definedName>
    <definedName name="___phi16" localSheetId="1">#REF!</definedName>
    <definedName name="___phi18" localSheetId="1">#REF!</definedName>
    <definedName name="___phi20" localSheetId="1">#REF!</definedName>
    <definedName name="___phi22" localSheetId="1">#REF!</definedName>
    <definedName name="___phi25" localSheetId="1">#REF!</definedName>
    <definedName name="___phi28" localSheetId="1">#REF!</definedName>
    <definedName name="___phi6" localSheetId="1">#REF!</definedName>
    <definedName name="___phi8" localSheetId="1">#REF!</definedName>
    <definedName name="___qa7">#REF!</definedName>
    <definedName name="___slg1" localSheetId="1">#REF!</definedName>
    <definedName name="___slg2" localSheetId="1">#REF!</definedName>
    <definedName name="___slg3" localSheetId="1">#REF!</definedName>
    <definedName name="___slg4" localSheetId="1">#REF!</definedName>
    <definedName name="___slg5" localSheetId="1">#REF!</definedName>
    <definedName name="___slg6" localSheetId="1">#REF!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ST1" localSheetId="1">#REF!</definedName>
    <definedName name="__DST1">#REF!</definedName>
    <definedName name="__JK4">#REF!</definedName>
    <definedName name="__k5">#REF!</definedName>
    <definedName name="__NET2">#REF!</definedName>
    <definedName name="__NPV1" localSheetId="1">#REF!</definedName>
    <definedName name="__NPV1">#REF!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qa7">#REF!</definedName>
    <definedName name="__slg1">#REF!</definedName>
    <definedName name="__slg2">#REF!</definedName>
    <definedName name="__slg3">#REF!</definedName>
    <definedName name="__slg4">#REF!</definedName>
    <definedName name="__slg5">#REF!</definedName>
    <definedName name="__slg6">#REF!</definedName>
    <definedName name="__xlfn.BAHTTEXT" hidden="1">#NAME?</definedName>
    <definedName name="_1" localSheetId="1">#REF!</definedName>
    <definedName name="_1">#REF!</definedName>
    <definedName name="_1000A01">#N/A</definedName>
    <definedName name="_2" localSheetId="1">#REF!</definedName>
    <definedName name="_2">#REF!</definedName>
    <definedName name="_atn1" localSheetId="1">#REF!</definedName>
    <definedName name="_atn1">#REF!</definedName>
    <definedName name="_atn10" localSheetId="1">#REF!</definedName>
    <definedName name="_atn10">#REF!</definedName>
    <definedName name="_atn2" localSheetId="1">#REF!</definedName>
    <definedName name="_atn2">#REF!</definedName>
    <definedName name="_atn3" localSheetId="1">#REF!</definedName>
    <definedName name="_atn3">#REF!</definedName>
    <definedName name="_atn4" localSheetId="1">#REF!</definedName>
    <definedName name="_atn4">#REF!</definedName>
    <definedName name="_atn5" localSheetId="1">#REF!</definedName>
    <definedName name="_atn5">#REF!</definedName>
    <definedName name="_atn6" localSheetId="1">#REF!</definedName>
    <definedName name="_atn6">#REF!</definedName>
    <definedName name="_atn7" localSheetId="1">#REF!</definedName>
    <definedName name="_atn7">#REF!</definedName>
    <definedName name="_atn8" localSheetId="1">#REF!</definedName>
    <definedName name="_atn8">#REF!</definedName>
    <definedName name="_atn9" localSheetId="1">#REF!</definedName>
    <definedName name="_atn9">#REF!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eo1" localSheetId="1">#REF!</definedName>
    <definedName name="_deo1">#REF!</definedName>
    <definedName name="_deo10" localSheetId="1">#REF!</definedName>
    <definedName name="_deo10">#REF!</definedName>
    <definedName name="_deo2" localSheetId="1">#REF!</definedName>
    <definedName name="_deo2">#REF!</definedName>
    <definedName name="_deo3" localSheetId="1">#REF!</definedName>
    <definedName name="_deo3">#REF!</definedName>
    <definedName name="_deo4" localSheetId="1">#REF!</definedName>
    <definedName name="_deo4">#REF!</definedName>
    <definedName name="_deo5" localSheetId="1">#REF!</definedName>
    <definedName name="_deo5">#REF!</definedName>
    <definedName name="_deo6" localSheetId="1">#REF!</definedName>
    <definedName name="_deo6">#REF!</definedName>
    <definedName name="_deo7" localSheetId="1">#REF!</definedName>
    <definedName name="_deo7">#REF!</definedName>
    <definedName name="_deo8" localSheetId="1">#REF!</definedName>
    <definedName name="_deo8">#REF!</definedName>
    <definedName name="_deo9" localSheetId="1">#REF!</definedName>
    <definedName name="_deo9">#REF!</definedName>
    <definedName name="_DST1">#REF!</definedName>
    <definedName name="_Fill" localSheetId="23" hidden="1">#REF!</definedName>
    <definedName name="_Fill" localSheetId="28" hidden="1">#REF!</definedName>
    <definedName name="_Fill" localSheetId="32" hidden="1">#REF!</definedName>
    <definedName name="_Fill" localSheetId="9" hidden="1">#REF!</definedName>
    <definedName name="_Fill" localSheetId="34" hidden="1">#REF!</definedName>
    <definedName name="_Fill" localSheetId="10" hidden="1">#REF!</definedName>
    <definedName name="_Fill" localSheetId="26" hidden="1">#REF!</definedName>
    <definedName name="_Fill" localSheetId="37" hidden="1">#REF!</definedName>
    <definedName name="_Fill" localSheetId="14" hidden="1">#REF!</definedName>
    <definedName name="_Fill" localSheetId="15" hidden="1">#REF!</definedName>
    <definedName name="_Fill" localSheetId="12" hidden="1">#REF!</definedName>
    <definedName name="_Fill" localSheetId="13" hidden="1">#REF!</definedName>
    <definedName name="_Fill" localSheetId="27" hidden="1">#REF!</definedName>
    <definedName name="_Fill" localSheetId="5" hidden="1">#REF!</definedName>
    <definedName name="_Fill" localSheetId="22" hidden="1">#REF!</definedName>
    <definedName name="_Fill" localSheetId="25" hidden="1">#REF!</definedName>
    <definedName name="_Fill" localSheetId="6" hidden="1">#REF!</definedName>
    <definedName name="_Fill" localSheetId="36" hidden="1">#REF!</definedName>
    <definedName name="_Fill" localSheetId="21" hidden="1">#REF!</definedName>
    <definedName name="_Fill" localSheetId="20" hidden="1">#REF!</definedName>
    <definedName name="_Fill" localSheetId="19" hidden="1">#REF!</definedName>
    <definedName name="_Fill" localSheetId="17" hidden="1">#REF!</definedName>
    <definedName name="_Fill" localSheetId="18" hidden="1">#REF!</definedName>
    <definedName name="_Fill" localSheetId="16" hidden="1">#REF!</definedName>
    <definedName name="_Fill" localSheetId="24" hidden="1">#REF!</definedName>
    <definedName name="_Fill" localSheetId="1" hidden="1">#REF!</definedName>
    <definedName name="_Fill" localSheetId="4" hidden="1">#REF!</definedName>
    <definedName name="_Fill" localSheetId="35" hidden="1">#REF!</definedName>
    <definedName name="_Fill" localSheetId="29" hidden="1">#N/A</definedName>
    <definedName name="_Fill" localSheetId="30" hidden="1">#N/A</definedName>
    <definedName name="_Fill" localSheetId="11" hidden="1">#N/A</definedName>
    <definedName name="_Fill" localSheetId="33" hidden="1">#REF!</definedName>
    <definedName name="_Fill" localSheetId="7" hidden="1">#REF!</definedName>
    <definedName name="_Fill" hidden="1">#REF!</definedName>
    <definedName name="_xlnm._FilterDatabase" localSheetId="23" hidden="1">'C18KCDB'!$A$8:$R$39</definedName>
    <definedName name="_xlnm._FilterDatabase" localSheetId="31" hidden="1">D17KDNB!$A$8:$V$17</definedName>
    <definedName name="_xlnm._FilterDatabase" localSheetId="32" hidden="1">D18KDNB!$A$8:$V$25</definedName>
    <definedName name="_xlnm._FilterDatabase" localSheetId="9" hidden="1">'D18KDNB (2)'!$A$8:$V$20</definedName>
    <definedName name="_xlnm._FilterDatabase" localSheetId="34" hidden="1">D18KKTB!$A$8:$Y$16</definedName>
    <definedName name="_xlnm._FilterDatabase" localSheetId="10" hidden="1">'D18KKTB (2)'!$A$8:$V$18</definedName>
    <definedName name="_xlnm._FilterDatabase" localSheetId="26" hidden="1">D19KDN!$A$8:$W$9</definedName>
    <definedName name="_xlnm._FilterDatabase" localSheetId="37" hidden="1">D19KKT!$A$8:$AB$8</definedName>
    <definedName name="_xlnm._FilterDatabase" localSheetId="14" hidden="1">'D20KDN-bvkl'!$A$8:$X$20</definedName>
    <definedName name="_xlnm._FilterDatabase" localSheetId="15" hidden="1">'D20KDN-TN3-thi'!$A$8:$W$58</definedName>
    <definedName name="_xlnm._FilterDatabase" localSheetId="12" hidden="1">'D20KKT-BVKL'!$A$8:$W$17</definedName>
    <definedName name="_xlnm._FilterDatabase" localSheetId="13" hidden="1">'D20KKT-TN3-thi'!$A$8:$W$40</definedName>
    <definedName name="_xlnm._FilterDatabase" localSheetId="27" hidden="1">K15KDN!$A$8:$IF$9</definedName>
    <definedName name="_xlnm._FilterDatabase" localSheetId="5" hidden="1">K16KCD!#REF!</definedName>
    <definedName name="_xlnm._FilterDatabase" localSheetId="25" hidden="1">K17KDN!$A$8:$W$26</definedName>
    <definedName name="_xlnm._FilterDatabase" localSheetId="6" hidden="1">'K17KDN-BS'!$A$8:$W$16</definedName>
    <definedName name="_xlnm._FilterDatabase" localSheetId="36" hidden="1">K17KKT!$A$8:$W$26</definedName>
    <definedName name="_xlnm._FilterDatabase" localSheetId="21" hidden="1">K18KCD!#REF!</definedName>
    <definedName name="_xlnm._FilterDatabase" localSheetId="20" hidden="1">'K18KDN-BVKL'!$A$8:$W$19</definedName>
    <definedName name="_xlnm._FilterDatabase" localSheetId="19" hidden="1">'K18KDN-thi'!$A$8:$W$19</definedName>
    <definedName name="_xlnm._FilterDatabase" localSheetId="17" hidden="1">'K18KKT-BVKL'!$A$8:$WVU$64</definedName>
    <definedName name="_xlnm._FilterDatabase" localSheetId="18" hidden="1">'K18KKT-thi'!$A$8:$X$69</definedName>
    <definedName name="_xlnm._FilterDatabase" localSheetId="16" hidden="1">K19KCD!#REF!</definedName>
    <definedName name="_xlnm._FilterDatabase" localSheetId="24" hidden="1">'K19KDN-BVKL'!$A$8:$W$9</definedName>
    <definedName name="_xlnm._FilterDatabase" localSheetId="4" hidden="1">T15KDN!$8:$9</definedName>
    <definedName name="_xlnm._FilterDatabase" localSheetId="35" hidden="1">T16KDN!#REF!</definedName>
    <definedName name="_xlnm._FilterDatabase" localSheetId="33" hidden="1">T18KDNB!$A$8:$V$18</definedName>
    <definedName name="_xlnm._FilterDatabase" localSheetId="7" hidden="1">'T18KDNB (2)'!$A$8:$V$11</definedName>
    <definedName name="_JK4" localSheetId="1">#REF!</definedName>
    <definedName name="_JK4">#REF!</definedName>
    <definedName name="_k5">#REF!</definedName>
    <definedName name="_Key1" localSheetId="23" hidden="1">#REF!</definedName>
    <definedName name="_Key1" localSheetId="28" hidden="1">#REF!</definedName>
    <definedName name="_Key1" localSheetId="32" hidden="1">#REF!</definedName>
    <definedName name="_Key1" localSheetId="9" hidden="1">#REF!</definedName>
    <definedName name="_Key1" localSheetId="34" hidden="1">#REF!</definedName>
    <definedName name="_Key1" localSheetId="10" hidden="1">#REF!</definedName>
    <definedName name="_Key1" localSheetId="26" hidden="1">#REF!</definedName>
    <definedName name="_Key1" localSheetId="37" hidden="1">#REF!</definedName>
    <definedName name="_Key1" localSheetId="14" hidden="1">#REF!</definedName>
    <definedName name="_Key1" localSheetId="15" hidden="1">#REF!</definedName>
    <definedName name="_Key1" localSheetId="12" hidden="1">#REF!</definedName>
    <definedName name="_Key1" localSheetId="13" hidden="1">#REF!</definedName>
    <definedName name="_Key1" localSheetId="27" hidden="1">#REF!</definedName>
    <definedName name="_Key1" localSheetId="5" hidden="1">#REF!</definedName>
    <definedName name="_Key1" localSheetId="22" hidden="1">#REF!</definedName>
    <definedName name="_Key1" localSheetId="25" hidden="1">#REF!</definedName>
    <definedName name="_Key1" localSheetId="6" hidden="1">#REF!</definedName>
    <definedName name="_Key1" localSheetId="36" hidden="1">#REF!</definedName>
    <definedName name="_Key1" localSheetId="21" hidden="1">#REF!</definedName>
    <definedName name="_Key1" localSheetId="20" hidden="1">#REF!</definedName>
    <definedName name="_Key1" localSheetId="19" hidden="1">#REF!</definedName>
    <definedName name="_Key1" localSheetId="17" hidden="1">#REF!</definedName>
    <definedName name="_Key1" localSheetId="18" hidden="1">#REF!</definedName>
    <definedName name="_Key1" localSheetId="16" hidden="1">#REF!</definedName>
    <definedName name="_Key1" localSheetId="24" hidden="1">#REF!</definedName>
    <definedName name="_Key1" localSheetId="1" hidden="1">#REF!</definedName>
    <definedName name="_Key1" localSheetId="4" hidden="1">#REF!</definedName>
    <definedName name="_Key1" localSheetId="35" hidden="1">#REF!</definedName>
    <definedName name="_Key1" localSheetId="29" hidden="1">#REF!</definedName>
    <definedName name="_Key1" localSheetId="33" hidden="1">#REF!</definedName>
    <definedName name="_Key1" localSheetId="7" hidden="1">#REF!</definedName>
    <definedName name="_Key1" hidden="1">#REF!</definedName>
    <definedName name="_Key2" localSheetId="23" hidden="1">#REF!</definedName>
    <definedName name="_Key2" localSheetId="28" hidden="1">#REF!</definedName>
    <definedName name="_Key2" localSheetId="32" hidden="1">#REF!</definedName>
    <definedName name="_Key2" localSheetId="9" hidden="1">#REF!</definedName>
    <definedName name="_Key2" localSheetId="34" hidden="1">#REF!</definedName>
    <definedName name="_Key2" localSheetId="10" hidden="1">#REF!</definedName>
    <definedName name="_Key2" localSheetId="26" hidden="1">#REF!</definedName>
    <definedName name="_Key2" localSheetId="37" hidden="1">#REF!</definedName>
    <definedName name="_Key2" localSheetId="14" hidden="1">#REF!</definedName>
    <definedName name="_Key2" localSheetId="15" hidden="1">#REF!</definedName>
    <definedName name="_Key2" localSheetId="12" hidden="1">#REF!</definedName>
    <definedName name="_Key2" localSheetId="13" hidden="1">#REF!</definedName>
    <definedName name="_Key2" localSheetId="27" hidden="1">#REF!</definedName>
    <definedName name="_Key2" localSheetId="5" hidden="1">#REF!</definedName>
    <definedName name="_Key2" localSheetId="22" hidden="1">#REF!</definedName>
    <definedName name="_Key2" localSheetId="25" hidden="1">#REF!</definedName>
    <definedName name="_Key2" localSheetId="6" hidden="1">#REF!</definedName>
    <definedName name="_Key2" localSheetId="36" hidden="1">#REF!</definedName>
    <definedName name="_Key2" localSheetId="21" hidden="1">#REF!</definedName>
    <definedName name="_Key2" localSheetId="20" hidden="1">#REF!</definedName>
    <definedName name="_Key2" localSheetId="19" hidden="1">#REF!</definedName>
    <definedName name="_Key2" localSheetId="17" hidden="1">#REF!</definedName>
    <definedName name="_Key2" localSheetId="18" hidden="1">#REF!</definedName>
    <definedName name="_Key2" localSheetId="16" hidden="1">#REF!</definedName>
    <definedName name="_Key2" localSheetId="24" hidden="1">#REF!</definedName>
    <definedName name="_Key2" localSheetId="1" hidden="1">#REF!</definedName>
    <definedName name="_Key2" localSheetId="4" hidden="1">#REF!</definedName>
    <definedName name="_Key2" localSheetId="35" hidden="1">#REF!</definedName>
    <definedName name="_Key2" localSheetId="29" hidden="1">#REF!</definedName>
    <definedName name="_Key2" localSheetId="33" hidden="1">#REF!</definedName>
    <definedName name="_Key2" localSheetId="7" hidden="1">#REF!</definedName>
    <definedName name="_Key2" hidden="1">#REF!</definedName>
    <definedName name="_NET2">#REF!</definedName>
    <definedName name="_NPV1">#REF!</definedName>
    <definedName name="_Order1" hidden="1">255</definedName>
    <definedName name="_Order2" hidden="1">255</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qa7" localSheetId="1">#REF!</definedName>
    <definedName name="_qa7">#REF!</definedName>
    <definedName name="_slg1">#REF!</definedName>
    <definedName name="_slg2">#REF!</definedName>
    <definedName name="_slg3">#REF!</definedName>
    <definedName name="_slg4">#REF!</definedName>
    <definedName name="_slg5">#REF!</definedName>
    <definedName name="_slg6">#REF!</definedName>
    <definedName name="_Sort" localSheetId="23" hidden="1">#REF!</definedName>
    <definedName name="_Sort" localSheetId="28" hidden="1">#REF!</definedName>
    <definedName name="_Sort" localSheetId="32" hidden="1">#REF!</definedName>
    <definedName name="_Sort" localSheetId="9" hidden="1">#REF!</definedName>
    <definedName name="_Sort" localSheetId="34" hidden="1">#REF!</definedName>
    <definedName name="_Sort" localSheetId="10" hidden="1">#REF!</definedName>
    <definedName name="_Sort" localSheetId="26" hidden="1">#REF!</definedName>
    <definedName name="_Sort" localSheetId="37" hidden="1">#REF!</definedName>
    <definedName name="_Sort" localSheetId="14" hidden="1">#REF!</definedName>
    <definedName name="_Sort" localSheetId="15" hidden="1">#REF!</definedName>
    <definedName name="_Sort" localSheetId="12" hidden="1">#REF!</definedName>
    <definedName name="_Sort" localSheetId="13" hidden="1">#REF!</definedName>
    <definedName name="_Sort" localSheetId="27" hidden="1">#REF!</definedName>
    <definedName name="_Sort" localSheetId="5" hidden="1">#REF!</definedName>
    <definedName name="_Sort" localSheetId="22" hidden="1">#REF!</definedName>
    <definedName name="_Sort" localSheetId="25" hidden="1">#REF!</definedName>
    <definedName name="_Sort" localSheetId="6" hidden="1">#REF!</definedName>
    <definedName name="_Sort" localSheetId="36" hidden="1">#REF!</definedName>
    <definedName name="_Sort" localSheetId="21" hidden="1">#REF!</definedName>
    <definedName name="_Sort" localSheetId="20" hidden="1">#REF!</definedName>
    <definedName name="_Sort" localSheetId="19" hidden="1">#REF!</definedName>
    <definedName name="_Sort" localSheetId="17" hidden="1">#REF!</definedName>
    <definedName name="_Sort" localSheetId="18" hidden="1">#REF!</definedName>
    <definedName name="_Sort" localSheetId="16" hidden="1">#REF!</definedName>
    <definedName name="_Sort" localSheetId="24" hidden="1">#REF!</definedName>
    <definedName name="_Sort" localSheetId="1" hidden="1">#REF!</definedName>
    <definedName name="_Sort" localSheetId="4" hidden="1">#REF!</definedName>
    <definedName name="_Sort" localSheetId="35" hidden="1">#REF!</definedName>
    <definedName name="_Sort" localSheetId="29" hidden="1">#REF!</definedName>
    <definedName name="_Sort" localSheetId="33" hidden="1">#REF!</definedName>
    <definedName name="_Sort" localSheetId="7" hidden="1">#REF!</definedName>
    <definedName name="_Sort" hidden="1">#REF!</definedName>
    <definedName name="_VTV4">#REF!</definedName>
    <definedName name="A" localSheetId="1">#REF!</definedName>
    <definedName name="a">#REF!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AAA">#REF!</definedName>
    <definedName name="aaaaâ">#REF!</definedName>
    <definedName name="aaaaaa">#REF!</definedName>
    <definedName name="AAAAAAÁ">#REF!</definedName>
    <definedName name="AD" localSheetId="1">#REF!</definedName>
    <definedName name="AD">#REF!</definedName>
    <definedName name="ADASD" localSheetId="1">#REF!</definedName>
    <definedName name="ADASD">#REF!</definedName>
    <definedName name="ẤĐFHJĐFJFH" localSheetId="23" hidden="1">#REF!</definedName>
    <definedName name="ẤĐFHJĐFJFH" localSheetId="28" hidden="1">#REF!</definedName>
    <definedName name="ẤĐFHJĐFJFH" localSheetId="32" hidden="1">#REF!</definedName>
    <definedName name="ẤĐFHJĐFJFH" localSheetId="9" hidden="1">#REF!</definedName>
    <definedName name="ẤĐFHJĐFJFH" localSheetId="34" hidden="1">#REF!</definedName>
    <definedName name="ẤĐFHJĐFJFH" localSheetId="10" hidden="1">#REF!</definedName>
    <definedName name="ẤĐFHJĐFJFH" localSheetId="26" hidden="1">#REF!</definedName>
    <definedName name="ẤĐFHJĐFJFH" localSheetId="37" hidden="1">#REF!</definedName>
    <definedName name="ẤĐFHJĐFJFH" localSheetId="14" hidden="1">#REF!</definedName>
    <definedName name="ẤĐFHJĐFJFH" localSheetId="15" hidden="1">#REF!</definedName>
    <definedName name="ẤĐFHJĐFJFH" localSheetId="12" hidden="1">#REF!</definedName>
    <definedName name="ẤĐFHJĐFJFH" localSheetId="13" hidden="1">#REF!</definedName>
    <definedName name="ẤĐFHJĐFJFH" localSheetId="27" hidden="1">#REF!</definedName>
    <definedName name="ẤĐFHJĐFJFH" localSheetId="5" hidden="1">#REF!</definedName>
    <definedName name="ẤĐFHJĐFJFH" localSheetId="22" hidden="1">#REF!</definedName>
    <definedName name="ẤĐFHJĐFJFH" localSheetId="25" hidden="1">#REF!</definedName>
    <definedName name="ẤĐFHJĐFJFH" localSheetId="6" hidden="1">#REF!</definedName>
    <definedName name="ẤĐFHJĐFJFH" localSheetId="36" hidden="1">#REF!</definedName>
    <definedName name="ẤĐFHJĐFJFH" localSheetId="21" hidden="1">#REF!</definedName>
    <definedName name="ẤĐFHJĐFJFH" localSheetId="20" hidden="1">#REF!</definedName>
    <definedName name="ẤĐFHJĐFJFH" localSheetId="19" hidden="1">#REF!</definedName>
    <definedName name="ẤĐFHJĐFJFH" localSheetId="17" hidden="1">#REF!</definedName>
    <definedName name="ẤĐFHJĐFJFH" localSheetId="18" hidden="1">#REF!</definedName>
    <definedName name="ẤĐFHJĐFJFH" localSheetId="16" hidden="1">#REF!</definedName>
    <definedName name="ẤĐFHJĐFJFH" localSheetId="24" hidden="1">#REF!</definedName>
    <definedName name="ẤĐFHJĐFJFH" localSheetId="1" hidden="1">#REF!</definedName>
    <definedName name="ẤĐFHJĐFJFH" localSheetId="4" hidden="1">#REF!</definedName>
    <definedName name="ẤĐFHJĐFJFH" localSheetId="35" hidden="1">#REF!</definedName>
    <definedName name="ẤĐFHJĐFJFH" localSheetId="29" hidden="1">#REF!</definedName>
    <definedName name="ẤĐFHJĐFJFH" localSheetId="33" hidden="1">#REF!</definedName>
    <definedName name="ẤĐFHJĐFJFH" localSheetId="7" hidden="1">#REF!</definedName>
    <definedName name="ẤĐFHJĐFJFH" hidden="1">#REF!</definedName>
    <definedName name="âhhd">#REF!</definedName>
    <definedName name="All_Item">#REF!</definedName>
    <definedName name="ALPIN">#N/A</definedName>
    <definedName name="ALPJYOU">#N/A</definedName>
    <definedName name="ALPTOI">#N/A</definedName>
    <definedName name="AQ" localSheetId="1">#REF!</definedName>
    <definedName name="AQ">#REF!</definedName>
    <definedName name="AS" localSheetId="1">#REF!</definedName>
    <definedName name="AS">#REF!</definedName>
    <definedName name="ASEFAS" localSheetId="1">#REF!</definedName>
    <definedName name="ASEFAS">#REF!</definedName>
    <definedName name="ASSSSSSSS">#REF!</definedName>
    <definedName name="âssssssss">#REF!</definedName>
    <definedName name="assssssssss" localSheetId="1">#REF!</definedName>
    <definedName name="assssssssss">#REF!</definedName>
    <definedName name="ASSSSSSSSSSS">#REF!</definedName>
    <definedName name="Ã­TÆE" localSheetId="1">#REF!</definedName>
    <definedName name="Ã­TÆE">#REF!</definedName>
    <definedName name="ÄUI" localSheetId="1">#REF!</definedName>
    <definedName name="ÄUI">#REF!</definedName>
    <definedName name="ayat">#REF!</definedName>
    <definedName name="b" localSheetId="1">#REF!</definedName>
    <definedName name="b">#REF!</definedName>
    <definedName name="b1_" localSheetId="1">#REF!</definedName>
    <definedName name="b1_">#REF!</definedName>
    <definedName name="b2_" localSheetId="1">#REF!</definedName>
    <definedName name="b2_">#REF!</definedName>
    <definedName name="b3_" localSheetId="1">#REF!</definedName>
    <definedName name="b3_">#REF!</definedName>
    <definedName name="b4_" localSheetId="1">#REF!</definedName>
    <definedName name="b4_">#REF!</definedName>
    <definedName name="Bang_cly" localSheetId="1">#REF!</definedName>
    <definedName name="Bang_cly">#REF!</definedName>
    <definedName name="Bang_CVC" localSheetId="1">#REF!</definedName>
    <definedName name="Bang_CVC">#REF!</definedName>
    <definedName name="bang_gia" localSheetId="1">#REF!</definedName>
    <definedName name="bang_gia">#REF!</definedName>
    <definedName name="Bang_travl" localSheetId="1">#REF!</definedName>
    <definedName name="Bang_travl">#REF!</definedName>
    <definedName name="bang1" localSheetId="1">#REF!</definedName>
    <definedName name="bang1">#REF!</definedName>
    <definedName name="bangchu" localSheetId="1">#REF!</definedName>
    <definedName name="bangchu">#REF!</definedName>
    <definedName name="bb" localSheetId="1">#REF!</definedName>
    <definedName name="bc" localSheetId="1">#REF!</definedName>
    <definedName name="BD4HKAV" localSheetId="1">#REF!</definedName>
    <definedName name="BD4HKAV">#REF!</definedName>
    <definedName name="BD6HK" localSheetId="1">#REF!</definedName>
    <definedName name="BD6HK">#REF!</definedName>
    <definedName name="BD6HK34" localSheetId="1">#REF!</definedName>
    <definedName name="BD6HK34">#REF!</definedName>
    <definedName name="BD6HKAV" localSheetId="1">#REF!</definedName>
    <definedName name="BD6HKAV">#REF!</definedName>
    <definedName name="BD8HK" localSheetId="1">#REF!</definedName>
    <definedName name="BD8HK">#REF!</definedName>
    <definedName name="BD98AV" localSheetId="1">#REF!</definedName>
    <definedName name="BD98AV">#REF!</definedName>
    <definedName name="BD98TIN" localSheetId="1">#REF!</definedName>
    <definedName name="BD98TIN">#REF!</definedName>
    <definedName name="BD99T">#REF!</definedName>
    <definedName name="bdiem" localSheetId="1">#REF!</definedName>
    <definedName name="bdiem">#REF!</definedName>
    <definedName name="bengam" localSheetId="1">#REF!</definedName>
    <definedName name="bengam">#REF!</definedName>
    <definedName name="benuoc" localSheetId="1">#REF!</definedName>
    <definedName name="benuoc">#REF!</definedName>
    <definedName name="BMB" localSheetId="1">#REF!</definedName>
    <definedName name="BMB">#REF!</definedName>
    <definedName name="BOQ" localSheetId="1">#REF!</definedName>
    <definedName name="BOQ">#REF!</definedName>
    <definedName name="Bust">#N/A</definedName>
    <definedName name="BVCISUMMARY" localSheetId="1">#REF!</definedName>
    <definedName name="BVCISUMMARY">#REF!</definedName>
    <definedName name="c_" localSheetId="1">#REF!</definedName>
    <definedName name="c_">#REF!</definedName>
    <definedName name="C0" localSheetId="1">#REF!</definedName>
    <definedName name="C0">#REF!</definedName>
    <definedName name="cao" localSheetId="1">#REF!</definedName>
    <definedName name="cao">#REF!</definedName>
    <definedName name="Category_All">#REF!</definedName>
    <definedName name="CATIN">#N/A</definedName>
    <definedName name="CATJYOU">#N/A</definedName>
    <definedName name="CATREC">#N/A</definedName>
    <definedName name="CATSYU">#N/A</definedName>
    <definedName name="chay1" localSheetId="1">#REF!</definedName>
    <definedName name="chay1">#REF!</definedName>
    <definedName name="chay10" localSheetId="1">#REF!</definedName>
    <definedName name="chay10">#REF!</definedName>
    <definedName name="chay2" localSheetId="1">#REF!</definedName>
    <definedName name="chay2">#REF!</definedName>
    <definedName name="chay3" localSheetId="1">#REF!</definedName>
    <definedName name="chay3">#REF!</definedName>
    <definedName name="chay4" localSheetId="1">#REF!</definedName>
    <definedName name="chay4">#REF!</definedName>
    <definedName name="chay5" localSheetId="1">#REF!</definedName>
    <definedName name="chay5">#REF!</definedName>
    <definedName name="chay6" localSheetId="1">#REF!</definedName>
    <definedName name="chay6">#REF!</definedName>
    <definedName name="chay7" localSheetId="1">#REF!</definedName>
    <definedName name="chay7">#REF!</definedName>
    <definedName name="chay8" localSheetId="1">#REF!</definedName>
    <definedName name="chay8">#REF!</definedName>
    <definedName name="chay9" localSheetId="1">#REF!</definedName>
    <definedName name="chay9">#REF!</definedName>
    <definedName name="Co" localSheetId="1">#REF!</definedName>
    <definedName name="Co">#REF!</definedName>
    <definedName name="coc">#REF!</definedName>
    <definedName name="cocbtct" localSheetId="1">#REF!</definedName>
    <definedName name="cocbtct">#REF!</definedName>
    <definedName name="cocot" localSheetId="1">#REF!</definedName>
    <definedName name="cocot">#REF!</definedName>
    <definedName name="cocott" localSheetId="1">#REF!</definedName>
    <definedName name="cocott">#REF!</definedName>
    <definedName name="COMMON">#REF!</definedName>
    <definedName name="comong" localSheetId="1">#REF!</definedName>
    <definedName name="comong">#REF!</definedName>
    <definedName name="CON_EQP_COS">#REF!</definedName>
    <definedName name="CON_EQP_COST">#REF!</definedName>
    <definedName name="Cong_HM_DTCT" localSheetId="1">#REF!</definedName>
    <definedName name="Cong_HM_DTCT">#REF!</definedName>
    <definedName name="Cong_M_DTCT" localSheetId="1">#REF!</definedName>
    <definedName name="Cong_M_DTCT">#REF!</definedName>
    <definedName name="Cong_NC_DTCT" localSheetId="1">#REF!</definedName>
    <definedName name="Cong_NC_DTCT">#REF!</definedName>
    <definedName name="Cong_VL_DTCT" localSheetId="1">#REF!</definedName>
    <definedName name="Cong_VL_DTCT">#REF!</definedName>
    <definedName name="congbengam" localSheetId="1">#REF!</definedName>
    <definedName name="congbengam">#REF!</definedName>
    <definedName name="congbenuoc" localSheetId="1">#REF!</definedName>
    <definedName name="congbenuoc">#REF!</definedName>
    <definedName name="congcoc" localSheetId="1">#REF!</definedName>
    <definedName name="congcoc">#REF!</definedName>
    <definedName name="congcocot" localSheetId="1">#REF!</definedName>
    <definedName name="congcocot">#REF!</definedName>
    <definedName name="congcocott" localSheetId="1">#REF!</definedName>
    <definedName name="congcocott">#REF!</definedName>
    <definedName name="congcomong" localSheetId="1">#REF!</definedName>
    <definedName name="congcomong">#REF!</definedName>
    <definedName name="congcottron" localSheetId="1">#REF!</definedName>
    <definedName name="congcottron">#REF!</definedName>
    <definedName name="congcotvuong" localSheetId="1">#REF!</definedName>
    <definedName name="congcotvuong">#REF!</definedName>
    <definedName name="congdam" localSheetId="1">#REF!</definedName>
    <definedName name="congdam">#REF!</definedName>
    <definedName name="congdan1" localSheetId="1">#REF!</definedName>
    <definedName name="congdan1">#REF!</definedName>
    <definedName name="congdan2" localSheetId="1">#REF!</definedName>
    <definedName name="congdan2">#REF!</definedName>
    <definedName name="congdandusan" localSheetId="1">#REF!</definedName>
    <definedName name="congdandusan">#REF!</definedName>
    <definedName name="conglanhto" localSheetId="1">#REF!</definedName>
    <definedName name="conglanhto">#REF!</definedName>
    <definedName name="congmong" localSheetId="1">#REF!</definedName>
    <definedName name="congmong">#REF!</definedName>
    <definedName name="congmongbang" localSheetId="1">#REF!</definedName>
    <definedName name="congmongbang">#REF!</definedName>
    <definedName name="congmongdon" localSheetId="1">#REF!</definedName>
    <definedName name="congmongdon">#REF!</definedName>
    <definedName name="congpanen" localSheetId="1">#REF!</definedName>
    <definedName name="congpanen">#REF!</definedName>
    <definedName name="congsan" localSheetId="1">#REF!</definedName>
    <definedName name="congsan">#REF!</definedName>
    <definedName name="congthang" localSheetId="1">#REF!</definedName>
    <definedName name="congthang">#REF!</definedName>
    <definedName name="CONST_EQ">#REF!</definedName>
    <definedName name="Continue">#N/A</definedName>
    <definedName name="cottron" localSheetId="1">#REF!</definedName>
    <definedName name="cottron">#REF!</definedName>
    <definedName name="cotvuong" localSheetId="1">#REF!</definedName>
    <definedName name="cotvuong">#REF!</definedName>
    <definedName name="COVER" localSheetId="1">#REF!</definedName>
    <definedName name="COVER">#REF!</definedName>
    <definedName name="CPT">#REF!</definedName>
    <definedName name="CRITINST" localSheetId="1">#REF!</definedName>
    <definedName name="CRITINST">#REF!</definedName>
    <definedName name="CRITPURC" localSheetId="1">#REF!</definedName>
    <definedName name="CRITPURC">#REF!</definedName>
    <definedName name="CS_10" localSheetId="1">#REF!</definedName>
    <definedName name="CS_10">#REF!</definedName>
    <definedName name="CS_100" localSheetId="1">#REF!</definedName>
    <definedName name="CS_100">#REF!</definedName>
    <definedName name="CS_10S" localSheetId="1">#REF!</definedName>
    <definedName name="CS_10S">#REF!</definedName>
    <definedName name="CS_120" localSheetId="1">#REF!</definedName>
    <definedName name="CS_120">#REF!</definedName>
    <definedName name="CS_140" localSheetId="1">#REF!</definedName>
    <definedName name="CS_140">#REF!</definedName>
    <definedName name="CS_160" localSheetId="1">#REF!</definedName>
    <definedName name="CS_160">#REF!</definedName>
    <definedName name="CS_20" localSheetId="1">#REF!</definedName>
    <definedName name="CS_20">#REF!</definedName>
    <definedName name="CS_30" localSheetId="1">#REF!</definedName>
    <definedName name="CS_30">#REF!</definedName>
    <definedName name="CS_40" localSheetId="1">#REF!</definedName>
    <definedName name="CS_40">#REF!</definedName>
    <definedName name="CS_40S" localSheetId="1">#REF!</definedName>
    <definedName name="CS_40S">#REF!</definedName>
    <definedName name="CS_5S" localSheetId="1">#REF!</definedName>
    <definedName name="CS_5S">#REF!</definedName>
    <definedName name="CS_60" localSheetId="1">#REF!</definedName>
    <definedName name="CS_60">#REF!</definedName>
    <definedName name="CS_80" localSheetId="1">#REF!</definedName>
    <definedName name="CS_80">#REF!</definedName>
    <definedName name="CS_80S" localSheetId="1">#REF!</definedName>
    <definedName name="CS_80S">#REF!</definedName>
    <definedName name="CS_STD" localSheetId="1">#REF!</definedName>
    <definedName name="CS_STD">#REF!</definedName>
    <definedName name="CS_XS" localSheetId="1">#REF!</definedName>
    <definedName name="CS_XS">#REF!</definedName>
    <definedName name="CS_XXS" localSheetId="1">#REF!</definedName>
    <definedName name="CS_XXS">#REF!</definedName>
    <definedName name="ctiep" localSheetId="1">#REF!</definedName>
    <definedName name="ctiep">#REF!</definedName>
    <definedName name="CURRENCY">#REF!</definedName>
    <definedName name="d" localSheetId="23" hidden="1">{"'Sheet1'!$L$16"}</definedName>
    <definedName name="d" localSheetId="28" hidden="1">{"'Sheet1'!$L$16"}</definedName>
    <definedName name="d" localSheetId="32" hidden="1">{"'Sheet1'!$L$16"}</definedName>
    <definedName name="d" localSheetId="9" hidden="1">{"'Sheet1'!$L$16"}</definedName>
    <definedName name="d" localSheetId="34" hidden="1">{"'Sheet1'!$L$16"}</definedName>
    <definedName name="d" localSheetId="10" hidden="1">{"'Sheet1'!$L$16"}</definedName>
    <definedName name="d" localSheetId="26" hidden="1">{"'Sheet1'!$L$16"}</definedName>
    <definedName name="d" localSheetId="37" hidden="1">{"'Sheet1'!$L$16"}</definedName>
    <definedName name="d" localSheetId="14" hidden="1">{"'Sheet1'!$L$16"}</definedName>
    <definedName name="d" localSheetId="15" hidden="1">{"'Sheet1'!$L$16"}</definedName>
    <definedName name="d" localSheetId="12" hidden="1">{"'Sheet1'!$L$16"}</definedName>
    <definedName name="d" localSheetId="13" hidden="1">{"'Sheet1'!$L$16"}</definedName>
    <definedName name="d" localSheetId="27" hidden="1">{"'Sheet1'!$L$16"}</definedName>
    <definedName name="d" localSheetId="22" hidden="1">{"'Sheet1'!$L$16"}</definedName>
    <definedName name="d" localSheetId="25" hidden="1">{"'Sheet1'!$L$16"}</definedName>
    <definedName name="d" localSheetId="6" hidden="1">{"'Sheet1'!$L$16"}</definedName>
    <definedName name="d" localSheetId="36" hidden="1">{"'Sheet1'!$L$16"}</definedName>
    <definedName name="d" localSheetId="21" hidden="1">{"'Sheet1'!$L$16"}</definedName>
    <definedName name="d" localSheetId="20" hidden="1">{"'Sheet1'!$L$16"}</definedName>
    <definedName name="d" localSheetId="19" hidden="1">{"'Sheet1'!$L$16"}</definedName>
    <definedName name="d" localSheetId="17" hidden="1">{"'Sheet1'!$L$16"}</definedName>
    <definedName name="d" localSheetId="18" hidden="1">{"'Sheet1'!$L$16"}</definedName>
    <definedName name="d" localSheetId="16" hidden="1">{"'Sheet1'!$L$16"}</definedName>
    <definedName name="d" localSheetId="24" hidden="1">{"'Sheet1'!$L$16"}</definedName>
    <definedName name="d" localSheetId="1" hidden="1">{"'Sheet1'!$L$16"}</definedName>
    <definedName name="d" localSheetId="4" hidden="1">{"'Sheet1'!$L$16"}</definedName>
    <definedName name="d" localSheetId="35" hidden="1">{"'Sheet1'!$L$16"}</definedName>
    <definedName name="d" localSheetId="29" hidden="1">{"'Sheet1'!$L$16"}</definedName>
    <definedName name="d" localSheetId="30" hidden="1">{"'Sheet1'!$L$16"}</definedName>
    <definedName name="d" localSheetId="11" hidden="1">{"'Sheet1'!$L$16"}</definedName>
    <definedName name="d" localSheetId="33" hidden="1">{"'Sheet1'!$L$16"}</definedName>
    <definedName name="d" localSheetId="7" hidden="1">{"'Sheet1'!$L$16"}</definedName>
    <definedName name="d" hidden="1">{"'Sheet1'!$L$16"}</definedName>
    <definedName name="D_7101A_B">#REF!</definedName>
    <definedName name="d1_" localSheetId="1">#REF!</definedName>
    <definedName name="d1_">#REF!</definedName>
    <definedName name="d2_" localSheetId="1">#REF!</definedName>
    <definedName name="d2_">#REF!</definedName>
    <definedName name="d3_" localSheetId="1">#REF!</definedName>
    <definedName name="d3_">#REF!</definedName>
    <definedName name="d4_" localSheetId="1">#REF!</definedName>
    <definedName name="d4_">#REF!</definedName>
    <definedName name="d5_" localSheetId="1">#REF!</definedName>
    <definedName name="d5_">#REF!</definedName>
    <definedName name="DAK">#REF!</definedName>
    <definedName name="dam" localSheetId="1">#REF!</definedName>
    <definedName name="dam">#REF!</definedName>
    <definedName name="danducsan" localSheetId="1">#REF!</definedName>
    <definedName name="danducsan">#REF!</definedName>
    <definedName name="_xlnm.Database" localSheetId="1">#REF!</definedName>
    <definedName name="_xlnm.Database" hidden="1">#REF!</definedName>
    <definedName name="dd" localSheetId="23" hidden="1">{"'Sheet1'!$L$16"}</definedName>
    <definedName name="dd" localSheetId="28" hidden="1">{"'Sheet1'!$L$16"}</definedName>
    <definedName name="dd" localSheetId="32" hidden="1">{"'Sheet1'!$L$16"}</definedName>
    <definedName name="dd" localSheetId="9" hidden="1">{"'Sheet1'!$L$16"}</definedName>
    <definedName name="dd" localSheetId="34" hidden="1">{"'Sheet1'!$L$16"}</definedName>
    <definedName name="dd" localSheetId="10" hidden="1">{"'Sheet1'!$L$16"}</definedName>
    <definedName name="dd" localSheetId="26" hidden="1">{"'Sheet1'!$L$16"}</definedName>
    <definedName name="dd" localSheetId="37" hidden="1">{"'Sheet1'!$L$16"}</definedName>
    <definedName name="dd" localSheetId="14" hidden="1">{"'Sheet1'!$L$16"}</definedName>
    <definedName name="dd" localSheetId="15" hidden="1">{"'Sheet1'!$L$16"}</definedName>
    <definedName name="dd" localSheetId="12" hidden="1">{"'Sheet1'!$L$16"}</definedName>
    <definedName name="dd" localSheetId="13" hidden="1">{"'Sheet1'!$L$16"}</definedName>
    <definedName name="dd" localSheetId="27" hidden="1">{"'Sheet1'!$L$16"}</definedName>
    <definedName name="dd" localSheetId="22" hidden="1">{"'Sheet1'!$L$16"}</definedName>
    <definedName name="dd" localSheetId="25" hidden="1">{"'Sheet1'!$L$16"}</definedName>
    <definedName name="dd" localSheetId="6" hidden="1">{"'Sheet1'!$L$16"}</definedName>
    <definedName name="dd" localSheetId="36" hidden="1">{"'Sheet1'!$L$16"}</definedName>
    <definedName name="dd" localSheetId="21" hidden="1">{"'Sheet1'!$L$16"}</definedName>
    <definedName name="dd" localSheetId="20" hidden="1">{"'Sheet1'!$L$16"}</definedName>
    <definedName name="dd" localSheetId="19" hidden="1">{"'Sheet1'!$L$16"}</definedName>
    <definedName name="dd" localSheetId="17" hidden="1">{"'Sheet1'!$L$16"}</definedName>
    <definedName name="dd" localSheetId="18" hidden="1">{"'Sheet1'!$L$16"}</definedName>
    <definedName name="dd" localSheetId="16" hidden="1">{"'Sheet1'!$L$16"}</definedName>
    <definedName name="dd" localSheetId="24" hidden="1">{"'Sheet1'!$L$16"}</definedName>
    <definedName name="dd" localSheetId="1" hidden="1">{"'Sheet1'!$L$16"}</definedName>
    <definedName name="dd" localSheetId="4" hidden="1">{"'Sheet1'!$L$16"}</definedName>
    <definedName name="dd" localSheetId="35" hidden="1">{"'Sheet1'!$L$16"}</definedName>
    <definedName name="dd" localSheetId="29" hidden="1">{"'Sheet1'!$L$16"}</definedName>
    <definedName name="dd" localSheetId="30" hidden="1">{"'Sheet1'!$L$16"}</definedName>
    <definedName name="dd" localSheetId="11" hidden="1">{"'Sheet1'!$L$16"}</definedName>
    <definedName name="dd" localSheetId="33" hidden="1">{"'Sheet1'!$L$16"}</definedName>
    <definedName name="dd" localSheetId="7" hidden="1">{"'Sheet1'!$L$16"}</definedName>
    <definedName name="dd" hidden="1">{"'Sheet1'!$L$16"}</definedName>
    <definedName name="DDT" localSheetId="1">#REF!</definedName>
    <definedName name="DDT">#REF!</definedName>
    <definedName name="den_bu" localSheetId="1">#REF!</definedName>
    <definedName name="den_bu">#REF!</definedName>
    <definedName name="DGCTI592" localSheetId="1">#REF!</definedName>
    <definedName name="DGCTI592">#REF!</definedName>
    <definedName name="dientichck" localSheetId="1">#REF!</definedName>
    <definedName name="dientichck">#REF!</definedName>
    <definedName name="doan1" localSheetId="1">#REF!</definedName>
    <definedName name="doan1">#REF!</definedName>
    <definedName name="doan2" localSheetId="1">#REF!</definedName>
    <definedName name="doan2">#REF!</definedName>
    <definedName name="doan3" localSheetId="1">#REF!</definedName>
    <definedName name="doan3">#REF!</definedName>
    <definedName name="doan4" localSheetId="1">#REF!</definedName>
    <definedName name="doan4">#REF!</definedName>
    <definedName name="doan5" localSheetId="1">#REF!</definedName>
    <definedName name="doan5">#REF!</definedName>
    <definedName name="doan6" localSheetId="1">#REF!</definedName>
    <definedName name="doan6">#REF!</definedName>
    <definedName name="Document_array">{"Book1","HK II 06-07 V1.xls"}</definedName>
    <definedName name="Documents_array">#N/A</definedName>
    <definedName name="ds" localSheetId="1">#REF!</definedName>
    <definedName name="ds">#REF!</definedName>
    <definedName name="DSH" localSheetId="1">#REF!</definedName>
    <definedName name="DSH">#REF!</definedName>
    <definedName name="DSUMDATA" localSheetId="1">#REF!</definedName>
    <definedName name="DSUMDATA">#REF!</definedName>
    <definedName name="dtich1" localSheetId="1">#REF!</definedName>
    <definedName name="dtich1">#REF!</definedName>
    <definedName name="dtich2" localSheetId="1">#REF!</definedName>
    <definedName name="dtich2">#REF!</definedName>
    <definedName name="dtich3" localSheetId="1">#REF!</definedName>
    <definedName name="dtich3">#REF!</definedName>
    <definedName name="dtich4" localSheetId="1">#REF!</definedName>
    <definedName name="dtich4">#REF!</definedName>
    <definedName name="dtich5" localSheetId="1">#REF!</definedName>
    <definedName name="dtich5">#REF!</definedName>
    <definedName name="dtich6" localSheetId="1">#REF!</definedName>
    <definedName name="dtich6">#REF!</definedName>
    <definedName name="du_dkien" localSheetId="1">#REF!</definedName>
    <definedName name="du_dkien">#REF!</definedName>
    <definedName name="DYÕ" localSheetId="1">#REF!</definedName>
    <definedName name="DYÕ">#REF!</definedName>
    <definedName name="E" localSheetId="1">#REF!</definedName>
    <definedName name="E">#REF!</definedName>
    <definedName name="End_1" localSheetId="1">#REF!</definedName>
    <definedName name="End_1">#REF!</definedName>
    <definedName name="End_10" localSheetId="1">#REF!</definedName>
    <definedName name="End_10">#REF!</definedName>
    <definedName name="End_11" localSheetId="1">#REF!</definedName>
    <definedName name="End_11">#REF!</definedName>
    <definedName name="End_12" localSheetId="1">#REF!</definedName>
    <definedName name="End_12">#REF!</definedName>
    <definedName name="End_13" localSheetId="1">#REF!</definedName>
    <definedName name="End_13">#REF!</definedName>
    <definedName name="End_2" localSheetId="1">#REF!</definedName>
    <definedName name="End_2">#REF!</definedName>
    <definedName name="End_3" localSheetId="1">#REF!</definedName>
    <definedName name="End_3">#REF!</definedName>
    <definedName name="End_4" localSheetId="1">#REF!</definedName>
    <definedName name="End_4">#REF!</definedName>
    <definedName name="End_5" localSheetId="1">#REF!</definedName>
    <definedName name="End_5">#REF!</definedName>
    <definedName name="End_6" localSheetId="1">#REF!</definedName>
    <definedName name="End_6">#REF!</definedName>
    <definedName name="End_7" localSheetId="1">#REF!</definedName>
    <definedName name="End_7">#REF!</definedName>
    <definedName name="End_8" localSheetId="1">#REF!</definedName>
    <definedName name="End_8">#REF!</definedName>
    <definedName name="End_9" localSheetId="1">#REF!</definedName>
    <definedName name="End_9">#REF!</definedName>
    <definedName name="ethg">#REF!</definedName>
    <definedName name="_xlnm.Extract">#REF!</definedName>
    <definedName name="f" localSheetId="1">#REF!</definedName>
    <definedName name="f">#REF!</definedName>
    <definedName name="FACTOR">#REF!</definedName>
    <definedName name="fffff">#REF!</definedName>
    <definedName name="fgdfht">#REF!</definedName>
    <definedName name="FGHFG" localSheetId="1">#REF!</definedName>
    <definedName name="FGHFG">#REF!</definedName>
    <definedName name="FGHKGFKGF" localSheetId="1">#REF!</definedName>
    <definedName name="FGHKGFKGF">#REF!</definedName>
    <definedName name="FJK" localSheetId="1">#REF!</definedName>
    <definedName name="FJK">#REF!</definedName>
    <definedName name="FJKJGHJ" localSheetId="1">#REF!</definedName>
    <definedName name="FJKJGHJ">#REF!</definedName>
    <definedName name="fs" localSheetId="1">#REF!</definedName>
    <definedName name="fs">#REF!</definedName>
    <definedName name="g" localSheetId="23" hidden="1">#REF!</definedName>
    <definedName name="g" localSheetId="28" hidden="1">#REF!</definedName>
    <definedName name="g" localSheetId="32" hidden="1">#REF!</definedName>
    <definedName name="g" localSheetId="9" hidden="1">#REF!</definedName>
    <definedName name="g" localSheetId="34" hidden="1">#REF!</definedName>
    <definedName name="g" localSheetId="10" hidden="1">#REF!</definedName>
    <definedName name="g" localSheetId="26" hidden="1">#REF!</definedName>
    <definedName name="g" localSheetId="37" hidden="1">#REF!</definedName>
    <definedName name="g" localSheetId="14" hidden="1">#REF!</definedName>
    <definedName name="g" localSheetId="15" hidden="1">#REF!</definedName>
    <definedName name="g" localSheetId="12" hidden="1">#REF!</definedName>
    <definedName name="g" localSheetId="13" hidden="1">#REF!</definedName>
    <definedName name="g" localSheetId="27" hidden="1">#REF!</definedName>
    <definedName name="g" localSheetId="5" hidden="1">#REF!</definedName>
    <definedName name="g" localSheetId="22" hidden="1">#REF!</definedName>
    <definedName name="g" localSheetId="25" hidden="1">#REF!</definedName>
    <definedName name="g" localSheetId="6" hidden="1">#REF!</definedName>
    <definedName name="g" localSheetId="36" hidden="1">#REF!</definedName>
    <definedName name="g" localSheetId="21" hidden="1">#REF!</definedName>
    <definedName name="g" localSheetId="20" hidden="1">#REF!</definedName>
    <definedName name="g" localSheetId="19" hidden="1">#REF!</definedName>
    <definedName name="g" localSheetId="17" hidden="1">#REF!</definedName>
    <definedName name="g" localSheetId="18" hidden="1">#REF!</definedName>
    <definedName name="g" localSheetId="16" hidden="1">#REF!</definedName>
    <definedName name="g" localSheetId="24" hidden="1">#REF!</definedName>
    <definedName name="g" localSheetId="1" hidden="1">#REF!</definedName>
    <definedName name="g" localSheetId="4" hidden="1">#REF!</definedName>
    <definedName name="g" localSheetId="35" hidden="1">#REF!</definedName>
    <definedName name="g" localSheetId="29" hidden="1">#REF!</definedName>
    <definedName name="g" localSheetId="33" hidden="1">#REF!</definedName>
    <definedName name="g" localSheetId="7" hidden="1">#REF!</definedName>
    <definedName name="g" hidden="1">#REF!</definedName>
    <definedName name="gc">#REF!</definedName>
    <definedName name="gẻg">#REF!</definedName>
    <definedName name="GFHG" localSheetId="1">#REF!</definedName>
    <definedName name="GFHG">#REF!</definedName>
    <definedName name="GFHKFFGJF" localSheetId="1">#REF!</definedName>
    <definedName name="GFHKFFGJF">#REF!</definedName>
    <definedName name="gggggggggg">#REF!</definedName>
    <definedName name="GHKJHJ" localSheetId="1">#REF!</definedName>
    <definedName name="GHKJHJ">#REF!</definedName>
    <definedName name="ghnhk">#REF!</definedName>
    <definedName name="gia_tien" localSheetId="1">#REF!</definedName>
    <definedName name="gia_tien">#REF!</definedName>
    <definedName name="gia_tien_BTN" localSheetId="1">#REF!</definedName>
    <definedName name="gia_tien_BTN">#REF!</definedName>
    <definedName name="GJKGHJGJ" localSheetId="1">#REF!</definedName>
    <definedName name="GJKGHJGJ">#REF!</definedName>
    <definedName name="GJKL.JKGHJ" localSheetId="1">#REF!</definedName>
    <definedName name="GJKL.JKGHJ">#REF!</definedName>
    <definedName name="GJKLH" localSheetId="1">#REF!</definedName>
    <definedName name="GJKLH">#REF!</definedName>
    <definedName name="GKFGHF" localSheetId="1">#REF!</definedName>
    <definedName name="GKFGHF">#REF!</definedName>
    <definedName name="gs" localSheetId="1">#REF!</definedName>
    <definedName name="gs">#REF!</definedName>
    <definedName name="GTXL" localSheetId="1">#REF!</definedName>
    <definedName name="GTXL">#REF!</definedName>
    <definedName name="h" localSheetId="23" hidden="1">{"'Sheet1'!$L$16"}</definedName>
    <definedName name="h" localSheetId="28" hidden="1">{"'Sheet1'!$L$16"}</definedName>
    <definedName name="h" localSheetId="32" hidden="1">{"'Sheet1'!$L$16"}</definedName>
    <definedName name="h" localSheetId="9" hidden="1">{"'Sheet1'!$L$16"}</definedName>
    <definedName name="h" localSheetId="34" hidden="1">{"'Sheet1'!$L$16"}</definedName>
    <definedName name="h" localSheetId="10" hidden="1">{"'Sheet1'!$L$16"}</definedName>
    <definedName name="h" localSheetId="26" hidden="1">{"'Sheet1'!$L$16"}</definedName>
    <definedName name="h" localSheetId="37" hidden="1">{"'Sheet1'!$L$16"}</definedName>
    <definedName name="h" localSheetId="14" hidden="1">{"'Sheet1'!$L$16"}</definedName>
    <definedName name="h" localSheetId="15" hidden="1">{"'Sheet1'!$L$16"}</definedName>
    <definedName name="h" localSheetId="12" hidden="1">{"'Sheet1'!$L$16"}</definedName>
    <definedName name="h" localSheetId="13" hidden="1">{"'Sheet1'!$L$16"}</definedName>
    <definedName name="h" localSheetId="27" hidden="1">{"'Sheet1'!$L$16"}</definedName>
    <definedName name="h" localSheetId="5" hidden="1">{"'Sheet1'!$L$16"}</definedName>
    <definedName name="h" localSheetId="22" hidden="1">{"'Sheet1'!$L$16"}</definedName>
    <definedName name="h" localSheetId="25" hidden="1">{"'Sheet1'!$L$16"}</definedName>
    <definedName name="h" localSheetId="6" hidden="1">{"'Sheet1'!$L$16"}</definedName>
    <definedName name="h" localSheetId="36" hidden="1">{"'Sheet1'!$L$16"}</definedName>
    <definedName name="h" localSheetId="21" hidden="1">{"'Sheet1'!$L$16"}</definedName>
    <definedName name="h" localSheetId="20" hidden="1">{"'Sheet1'!$L$16"}</definedName>
    <definedName name="h" localSheetId="19" hidden="1">{"'Sheet1'!$L$16"}</definedName>
    <definedName name="h" localSheetId="17" hidden="1">{"'Sheet1'!$L$16"}</definedName>
    <definedName name="h" localSheetId="18" hidden="1">{"'Sheet1'!$L$16"}</definedName>
    <definedName name="h" localSheetId="16" hidden="1">{"'Sheet1'!$L$16"}</definedName>
    <definedName name="h" localSheetId="24" hidden="1">{"'Sheet1'!$L$16"}</definedName>
    <definedName name="h" localSheetId="1" hidden="1">{"'Sheet1'!$L$16"}</definedName>
    <definedName name="h" localSheetId="4" hidden="1">{"'Sheet1'!$L$16"}</definedName>
    <definedName name="h" localSheetId="35" hidden="1">{"'Sheet1'!$L$16"}</definedName>
    <definedName name="h" localSheetId="29" hidden="1">{"'Sheet1'!$L$16"}</definedName>
    <definedName name="h" localSheetId="30" hidden="1">{"'Sheet1'!$L$16"}</definedName>
    <definedName name="h" localSheetId="11" hidden="1">{"'Sheet1'!$L$16"}</definedName>
    <definedName name="h" localSheetId="33" hidden="1">{"'Sheet1'!$L$16"}</definedName>
    <definedName name="h" localSheetId="7" hidden="1">{"'Sheet1'!$L$16"}</definedName>
    <definedName name="h" hidden="1">{"'Sheet1'!$L$16"}</definedName>
    <definedName name="hâhh">#REF!</definedName>
    <definedName name="hâhhd">#REF!</definedName>
    <definedName name="hc" localSheetId="1">#REF!</definedName>
    <definedName name="hc">#REF!</definedName>
    <definedName name="Hello">#N/A</definedName>
    <definedName name="hf">#REF!</definedName>
    <definedName name="hghhj">#REF!</definedName>
    <definedName name="HGKH" localSheetId="1">#REF!</definedName>
    <definedName name="HGKH">#REF!</definedName>
    <definedName name="HH" localSheetId="1">#REF!</definedName>
    <definedName name="HH">#REF!</definedName>
    <definedName name="hhhhh">#REF!</definedName>
    <definedName name="hien" localSheetId="1">#REF!</definedName>
    <definedName name="hien">#REF!</definedName>
    <definedName name="HJKJJGKLJKGJ" localSheetId="1">#REF!</definedName>
    <definedName name="HJKJJGKLJKGJ">#REF!</definedName>
    <definedName name="HLHKGLGJ" localSheetId="1">#REF!</definedName>
    <definedName name="HLHKGLGJ">#REF!</definedName>
    <definedName name="HOME_MANP">#REF!</definedName>
    <definedName name="HOMEOFFICE_COST">#REF!</definedName>
    <definedName name="Ht" localSheetId="1">#REF!</definedName>
    <definedName name="Ht">#REF!</definedName>
    <definedName name="HTML_CodePage" hidden="1">950</definedName>
    <definedName name="HTML_Control" localSheetId="23" hidden="1">{"'Sheet1'!$L$16"}</definedName>
    <definedName name="HTML_Control" localSheetId="28" hidden="1">{"'Sheet1'!$L$16"}</definedName>
    <definedName name="HTML_Control" localSheetId="32" hidden="1">{"'Sheet1'!$L$16"}</definedName>
    <definedName name="HTML_Control" localSheetId="9" hidden="1">{"'Sheet1'!$L$16"}</definedName>
    <definedName name="HTML_Control" localSheetId="34" hidden="1">{"'Sheet1'!$L$16"}</definedName>
    <definedName name="HTML_Control" localSheetId="10" hidden="1">{"'Sheet1'!$L$16"}</definedName>
    <definedName name="HTML_Control" localSheetId="26" hidden="1">{"'Sheet1'!$L$16"}</definedName>
    <definedName name="HTML_Control" localSheetId="37" hidden="1">{"'Sheet1'!$L$16"}</definedName>
    <definedName name="HTML_Control" localSheetId="14" hidden="1">{"'Sheet1'!$L$16"}</definedName>
    <definedName name="HTML_Control" localSheetId="15" hidden="1">{"'Sheet1'!$L$16"}</definedName>
    <definedName name="HTML_Control" localSheetId="12" hidden="1">{"'Sheet1'!$L$16"}</definedName>
    <definedName name="HTML_Control" localSheetId="13" hidden="1">{"'Sheet1'!$L$16"}</definedName>
    <definedName name="HTML_Control" localSheetId="27" hidden="1">{"'Sheet1'!$L$16"}</definedName>
    <definedName name="HTML_Control" localSheetId="5" hidden="1">{"'Sheet1'!$L$16"}</definedName>
    <definedName name="HTML_Control" localSheetId="22" hidden="1">{"'Sheet1'!$L$16"}</definedName>
    <definedName name="HTML_Control" localSheetId="25" hidden="1">{"'Sheet1'!$L$16"}</definedName>
    <definedName name="HTML_Control" localSheetId="6" hidden="1">{"'Sheet1'!$L$16"}</definedName>
    <definedName name="HTML_Control" localSheetId="36" hidden="1">{"'Sheet1'!$L$16"}</definedName>
    <definedName name="HTML_Control" localSheetId="21" hidden="1">{"'Sheet1'!$L$16"}</definedName>
    <definedName name="HTML_Control" localSheetId="20" hidden="1">{"'Sheet1'!$L$16"}</definedName>
    <definedName name="HTML_Control" localSheetId="19" hidden="1">{"'Sheet1'!$L$16"}</definedName>
    <definedName name="HTML_Control" localSheetId="17" hidden="1">{"'Sheet1'!$L$16"}</definedName>
    <definedName name="HTML_Control" localSheetId="18" hidden="1">{"'Sheet1'!$L$16"}</definedName>
    <definedName name="HTML_Control" localSheetId="16" hidden="1">{"'Sheet1'!$L$16"}</definedName>
    <definedName name="HTML_Control" localSheetId="24" hidden="1">{"'Sheet1'!$L$16"}</definedName>
    <definedName name="HTML_Control" localSheetId="1" hidden="1">{"'Sheet1'!$L$16"}</definedName>
    <definedName name="HTML_Control" localSheetId="4" hidden="1">{"'Sheet1'!$L$16"}</definedName>
    <definedName name="HTML_Control" localSheetId="35" hidden="1">{"'Sheet1'!$L$16"}</definedName>
    <definedName name="HTML_Control" localSheetId="29" hidden="1">{"'Sheet1'!$L$16"}</definedName>
    <definedName name="HTML_Control" localSheetId="30" hidden="1">{"'Sheet1'!$L$16"}</definedName>
    <definedName name="HTML_Control" localSheetId="11" hidden="1">{"'Sheet1'!$L$16"}</definedName>
    <definedName name="HTML_Control" localSheetId="33" hidden="1">{"'Sheet1'!$L$16"}</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23" hidden="1">{"'Sheet1'!$L$16"}</definedName>
    <definedName name="huy" localSheetId="28" hidden="1">{"'Sheet1'!$L$16"}</definedName>
    <definedName name="huy" localSheetId="32" hidden="1">{"'Sheet1'!$L$16"}</definedName>
    <definedName name="huy" localSheetId="9" hidden="1">{"'Sheet1'!$L$16"}</definedName>
    <definedName name="huy" localSheetId="34" hidden="1">{"'Sheet1'!$L$16"}</definedName>
    <definedName name="huy" localSheetId="10" hidden="1">{"'Sheet1'!$L$16"}</definedName>
    <definedName name="huy" localSheetId="26" hidden="1">{"'Sheet1'!$L$16"}</definedName>
    <definedName name="huy" localSheetId="37" hidden="1">{"'Sheet1'!$L$16"}</definedName>
    <definedName name="huy" localSheetId="14" hidden="1">{"'Sheet1'!$L$16"}</definedName>
    <definedName name="huy" localSheetId="15" hidden="1">{"'Sheet1'!$L$16"}</definedName>
    <definedName name="huy" localSheetId="12" hidden="1">{"'Sheet1'!$L$16"}</definedName>
    <definedName name="huy" localSheetId="13" hidden="1">{"'Sheet1'!$L$16"}</definedName>
    <definedName name="huy" localSheetId="27" hidden="1">{"'Sheet1'!$L$16"}</definedName>
    <definedName name="huy" localSheetId="5" hidden="1">{"'Sheet1'!$L$16"}</definedName>
    <definedName name="huy" localSheetId="22" hidden="1">{"'Sheet1'!$L$16"}</definedName>
    <definedName name="huy" localSheetId="25" hidden="1">{"'Sheet1'!$L$16"}</definedName>
    <definedName name="huy" localSheetId="6" hidden="1">{"'Sheet1'!$L$16"}</definedName>
    <definedName name="huy" localSheetId="36" hidden="1">{"'Sheet1'!$L$16"}</definedName>
    <definedName name="huy" localSheetId="21" hidden="1">{"'Sheet1'!$L$16"}</definedName>
    <definedName name="huy" localSheetId="20" hidden="1">{"'Sheet1'!$L$16"}</definedName>
    <definedName name="huy" localSheetId="19" hidden="1">{"'Sheet1'!$L$16"}</definedName>
    <definedName name="huy" localSheetId="17" hidden="1">{"'Sheet1'!$L$16"}</definedName>
    <definedName name="huy" localSheetId="18" hidden="1">{"'Sheet1'!$L$16"}</definedName>
    <definedName name="huy" localSheetId="16" hidden="1">{"'Sheet1'!$L$16"}</definedName>
    <definedName name="huy" localSheetId="24" hidden="1">{"'Sheet1'!$L$16"}</definedName>
    <definedName name="huy" localSheetId="1" hidden="1">{"'Sheet1'!$L$16"}</definedName>
    <definedName name="huy" localSheetId="4" hidden="1">{"'Sheet1'!$L$16"}</definedName>
    <definedName name="huy" localSheetId="35" hidden="1">{"'Sheet1'!$L$16"}</definedName>
    <definedName name="huy" localSheetId="29" hidden="1">{"'Sheet1'!$L$16"}</definedName>
    <definedName name="huy" localSheetId="30" hidden="1">{"'Sheet1'!$L$16"}</definedName>
    <definedName name="huy" localSheetId="11" hidden="1">{"'Sheet1'!$L$16"}</definedName>
    <definedName name="huy" localSheetId="33" hidden="1">{"'Sheet1'!$L$16"}</definedName>
    <definedName name="huy" localSheetId="7" hidden="1">{"'Sheet1'!$L$16"}</definedName>
    <definedName name="huy" hidden="1">{"'Sheet1'!$L$16"}</definedName>
    <definedName name="I" localSheetId="1">#REF!</definedName>
    <definedName name="I">#REF!</definedName>
    <definedName name="I_A" localSheetId="1">#REF!</definedName>
    <definedName name="I_A">#REF!</definedName>
    <definedName name="I_B" localSheetId="1">#REF!</definedName>
    <definedName name="I_B">#REF!</definedName>
    <definedName name="I_c" localSheetId="1">#REF!</definedName>
    <definedName name="I_c">#REF!</definedName>
    <definedName name="IDLAB_COST">#REF!</definedName>
    <definedName name="II_A" localSheetId="1">#REF!</definedName>
    <definedName name="II_A">#REF!</definedName>
    <definedName name="II_B" localSheetId="1">#REF!</definedName>
    <definedName name="II_B">#REF!</definedName>
    <definedName name="II_c" localSheetId="1">#REF!</definedName>
    <definedName name="II_c">#REF!</definedName>
    <definedName name="III_a" localSheetId="1">#REF!</definedName>
    <definedName name="III_a">#REF!</definedName>
    <definedName name="III_B" localSheetId="1">#REF!</definedName>
    <definedName name="III_B">#REF!</definedName>
    <definedName name="III_c" localSheetId="1">#REF!</definedName>
    <definedName name="III_c">#REF!</definedName>
    <definedName name="IND_LAB">#REF!</definedName>
    <definedName name="INDMANP">#REF!</definedName>
    <definedName name="Ip" localSheetId="1">#REF!</definedName>
    <definedName name="Ip">#REF!</definedName>
    <definedName name="IUPUIOÅUPIOÅP" localSheetId="1">#REF!</definedName>
    <definedName name="IUPUIOÅUPIOÅP">#REF!</definedName>
    <definedName name="IUY">#REF!</definedName>
    <definedName name="j" localSheetId="23" hidden="1">{"'Sheet1'!$L$16"}</definedName>
    <definedName name="j" localSheetId="28" hidden="1">{"'Sheet1'!$L$16"}</definedName>
    <definedName name="j" localSheetId="32" hidden="1">{"'Sheet1'!$L$16"}</definedName>
    <definedName name="j" localSheetId="9" hidden="1">{"'Sheet1'!$L$16"}</definedName>
    <definedName name="j" localSheetId="34" hidden="1">{"'Sheet1'!$L$16"}</definedName>
    <definedName name="j" localSheetId="10" hidden="1">{"'Sheet1'!$L$16"}</definedName>
    <definedName name="j" localSheetId="26" hidden="1">{"'Sheet1'!$L$16"}</definedName>
    <definedName name="j" localSheetId="37" hidden="1">{"'Sheet1'!$L$16"}</definedName>
    <definedName name="j" localSheetId="14" hidden="1">{"'Sheet1'!$L$16"}</definedName>
    <definedName name="j" localSheetId="15" hidden="1">{"'Sheet1'!$L$16"}</definedName>
    <definedName name="j" localSheetId="12" hidden="1">{"'Sheet1'!$L$16"}</definedName>
    <definedName name="j" localSheetId="13" hidden="1">{"'Sheet1'!$L$16"}</definedName>
    <definedName name="j" localSheetId="27" hidden="1">{"'Sheet1'!$L$16"}</definedName>
    <definedName name="j" localSheetId="22" hidden="1">{"'Sheet1'!$L$16"}</definedName>
    <definedName name="j" localSheetId="25" hidden="1">{"'Sheet1'!$L$16"}</definedName>
    <definedName name="j" localSheetId="6" hidden="1">{"'Sheet1'!$L$16"}</definedName>
    <definedName name="j" localSheetId="36" hidden="1">{"'Sheet1'!$L$16"}</definedName>
    <definedName name="j" localSheetId="21" hidden="1">{"'Sheet1'!$L$16"}</definedName>
    <definedName name="j" localSheetId="20" hidden="1">{"'Sheet1'!$L$16"}</definedName>
    <definedName name="j" localSheetId="19" hidden="1">{"'Sheet1'!$L$16"}</definedName>
    <definedName name="j" localSheetId="17" hidden="1">{"'Sheet1'!$L$16"}</definedName>
    <definedName name="j" localSheetId="18" hidden="1">{"'Sheet1'!$L$16"}</definedName>
    <definedName name="j" localSheetId="16" hidden="1">{"'Sheet1'!$L$16"}</definedName>
    <definedName name="j" localSheetId="24" hidden="1">{"'Sheet1'!$L$16"}</definedName>
    <definedName name="j" localSheetId="1" hidden="1">{"'Sheet1'!$L$16"}</definedName>
    <definedName name="j" localSheetId="4" hidden="1">{"'Sheet1'!$L$16"}</definedName>
    <definedName name="j" localSheetId="35" hidden="1">{"'Sheet1'!$L$16"}</definedName>
    <definedName name="j" localSheetId="29" hidden="1">{"'Sheet1'!$L$16"}</definedName>
    <definedName name="j" localSheetId="30" hidden="1">{"'Sheet1'!$L$16"}</definedName>
    <definedName name="j" localSheetId="11" hidden="1">{"'Sheet1'!$L$16"}</definedName>
    <definedName name="j" localSheetId="33" hidden="1">{"'Sheet1'!$L$16"}</definedName>
    <definedName name="j" localSheetId="7" hidden="1">{"'Sheet1'!$L$16"}</definedName>
    <definedName name="j" hidden="1">{"'Sheet1'!$L$16"}</definedName>
    <definedName name="j356C8" localSheetId="1">#REF!</definedName>
    <definedName name="j356C8">#REF!</definedName>
    <definedName name="JHAH" localSheetId="1">#REF!</definedName>
    <definedName name="JHAH">#REF!</definedName>
    <definedName name="JHJJG">#REF!</definedName>
    <definedName name="jhyt">#REF!</definedName>
    <definedName name="JHYUIK">#REF!</definedName>
    <definedName name="jjjjg" localSheetId="1">#REF!</definedName>
    <definedName name="jjjjg">#REF!</definedName>
    <definedName name="JKGDF" localSheetId="1">#REF!</definedName>
    <definedName name="JKGDF">#REF!</definedName>
    <definedName name="JKHJKHK" localSheetId="1">#REF!</definedName>
    <definedName name="JKHJKHK">#REF!</definedName>
    <definedName name="JKMNH">#REF!</definedName>
    <definedName name="k" localSheetId="23" hidden="1">{"'Sheet1'!$L$16"}</definedName>
    <definedName name="k" localSheetId="28" hidden="1">{"'Sheet1'!$L$16"}</definedName>
    <definedName name="k" localSheetId="32" hidden="1">{"'Sheet1'!$L$16"}</definedName>
    <definedName name="k" localSheetId="9" hidden="1">{"'Sheet1'!$L$16"}</definedName>
    <definedName name="k" localSheetId="34" hidden="1">{"'Sheet1'!$L$16"}</definedName>
    <definedName name="k" localSheetId="10" hidden="1">{"'Sheet1'!$L$16"}</definedName>
    <definedName name="k" localSheetId="26" hidden="1">{"'Sheet1'!$L$16"}</definedName>
    <definedName name="k" localSheetId="37" hidden="1">{"'Sheet1'!$L$16"}</definedName>
    <definedName name="k" localSheetId="14" hidden="1">{"'Sheet1'!$L$16"}</definedName>
    <definedName name="k" localSheetId="15" hidden="1">{"'Sheet1'!$L$16"}</definedName>
    <definedName name="k" localSheetId="12" hidden="1">{"'Sheet1'!$L$16"}</definedName>
    <definedName name="k" localSheetId="13" hidden="1">{"'Sheet1'!$L$16"}</definedName>
    <definedName name="k" localSheetId="27" hidden="1">{"'Sheet1'!$L$16"}</definedName>
    <definedName name="k" localSheetId="22" hidden="1">{"'Sheet1'!$L$16"}</definedName>
    <definedName name="k" localSheetId="25" hidden="1">{"'Sheet1'!$L$16"}</definedName>
    <definedName name="k" localSheetId="6" hidden="1">{"'Sheet1'!$L$16"}</definedName>
    <definedName name="k" localSheetId="36" hidden="1">{"'Sheet1'!$L$16"}</definedName>
    <definedName name="k" localSheetId="21" hidden="1">{"'Sheet1'!$L$16"}</definedName>
    <definedName name="k" localSheetId="20" hidden="1">{"'Sheet1'!$L$16"}</definedName>
    <definedName name="k" localSheetId="19" hidden="1">{"'Sheet1'!$L$16"}</definedName>
    <definedName name="k" localSheetId="17" hidden="1">{"'Sheet1'!$L$16"}</definedName>
    <definedName name="k" localSheetId="18" hidden="1">{"'Sheet1'!$L$16"}</definedName>
    <definedName name="k" localSheetId="16" hidden="1">{"'Sheet1'!$L$16"}</definedName>
    <definedName name="k" localSheetId="24" hidden="1">{"'Sheet1'!$L$16"}</definedName>
    <definedName name="k" localSheetId="1" hidden="1">{"'Sheet1'!$L$16"}</definedName>
    <definedName name="k" localSheetId="4" hidden="1">{"'Sheet1'!$L$16"}</definedName>
    <definedName name="k" localSheetId="35" hidden="1">{"'Sheet1'!$L$16"}</definedName>
    <definedName name="k" localSheetId="29" hidden="1">{"'Sheet1'!$L$16"}</definedName>
    <definedName name="k" localSheetId="30" hidden="1">{"'Sheet1'!$L$16"}</definedName>
    <definedName name="k" localSheetId="11" hidden="1">{"'Sheet1'!$L$16"}</definedName>
    <definedName name="k" localSheetId="33" hidden="1">{"'Sheet1'!$L$16"}</definedName>
    <definedName name="k" localSheetId="7" hidden="1">{"'Sheet1'!$L$16"}</definedName>
    <definedName name="k" hidden="1">{"'Sheet1'!$L$16"}</definedName>
    <definedName name="KA" localSheetId="1">#REF!</definedName>
    <definedName name="KA">#REF!</definedName>
    <definedName name="KAE" localSheetId="1">#REF!</definedName>
    <definedName name="KAE">#REF!</definedName>
    <definedName name="KAKLAÏ">#REF!</definedName>
    <definedName name="KAS" localSheetId="1">#REF!</definedName>
    <definedName name="KAS">#REF!</definedName>
    <definedName name="kcong" localSheetId="1">#REF!</definedName>
    <definedName name="kcong">#REF!</definedName>
    <definedName name="KHKHKHK">#REF!</definedName>
    <definedName name="kj">#REF!</definedName>
    <definedName name="KJHY">#REF!</definedName>
    <definedName name="KKJH" localSheetId="1">#REF!</definedName>
    <definedName name="KKJH">#REF!</definedName>
    <definedName name="KP" localSheetId="1">#REF!</definedName>
    <definedName name="KP">#REF!</definedName>
    <definedName name="L" localSheetId="1">#REF!</definedName>
    <definedName name="L">#REF!</definedName>
    <definedName name="lanhto" localSheetId="1">#REF!</definedName>
    <definedName name="lanhto">#REF!</definedName>
    <definedName name="LKHHLS">#REF!</definedName>
    <definedName name="lkidfgkdrldfkjgeker" localSheetId="1">#REF!</definedName>
    <definedName name="lkidfgkdrldfkjgeker">#REF!</definedName>
    <definedName name="lkjh" localSheetId="1">#REF!</definedName>
    <definedName name="lkjh">#REF!</definedName>
    <definedName name="LKMNH">#REF!</definedName>
    <definedName name="ll">#REF!</definedName>
    <definedName name="m" localSheetId="1">#REF!</definedName>
    <definedName name="m">#REF!</definedName>
    <definedName name="MAJ_CON_EQP">#REF!</definedName>
    <definedName name="MG_A" localSheetId="1">#REF!</definedName>
    <definedName name="MG_A">#REF!</definedName>
    <definedName name="mhny" localSheetId="1">#REF!</definedName>
    <definedName name="mhny">#REF!</definedName>
    <definedName name="mhyt" localSheetId="1">#REF!</definedName>
    <definedName name="mhyt">#REF!</definedName>
    <definedName name="mnbhjnj">#REF!</definedName>
    <definedName name="mnbvc" localSheetId="1">#REF!</definedName>
    <definedName name="mnbvc">#REF!</definedName>
    <definedName name="MNJKL">#REF!</definedName>
    <definedName name="mongbang" localSheetId="1">#REF!</definedName>
    <definedName name="mongbang">#REF!</definedName>
    <definedName name="mongdon" localSheetId="1">#REF!</definedName>
    <definedName name="mongdon">#REF!</definedName>
    <definedName name="n">#REF!</definedName>
    <definedName name="nbnbnb">#REF!</definedName>
    <definedName name="NET">#REF!</definedName>
    <definedName name="NET_1">#REF!</definedName>
    <definedName name="NET_ANA">#REF!</definedName>
    <definedName name="NET_ANA_1">#REF!</definedName>
    <definedName name="NET_ANA_2">#REF!</definedName>
    <definedName name="NH" localSheetId="1">#REF!</definedName>
    <definedName name="NH">#REF!</definedName>
    <definedName name="NHot" localSheetId="1">#REF!</definedName>
    <definedName name="NHot">#REF!</definedName>
    <definedName name="No" localSheetId="1">#REF!</definedName>
    <definedName name="No">#REF!</definedName>
    <definedName name="Np" localSheetId="1">#REF!</definedName>
    <definedName name="Np">#REF!</definedName>
    <definedName name="oi">#REF!</definedName>
    <definedName name="ojoo" localSheetId="1">#REF!</definedName>
    <definedName name="ojoo">#REF!</definedName>
    <definedName name="ok">#REF!</definedName>
    <definedName name="OO">#REF!</definedName>
    <definedName name="OOO">#REF!</definedName>
    <definedName name="OUIUIYIOPIO" localSheetId="1">#REF!</definedName>
    <definedName name="OUIUIYIOPIO">#REF!</definedName>
    <definedName name="panen" localSheetId="1">#REF!</definedName>
    <definedName name="panen">#REF!</definedName>
    <definedName name="phu_luc_vua" localSheetId="1">#REF!</definedName>
    <definedName name="phu_luc_vua">#REF!</definedName>
    <definedName name="pm" localSheetId="1">#REF!</definedName>
    <definedName name="pm">#REF!</definedName>
    <definedName name="POKJU">#REF!</definedName>
    <definedName name="POL" localSheetId="1">#REF!</definedName>
    <definedName name="POL">#REF!</definedName>
    <definedName name="poui" localSheetId="1">#REF!</definedName>
    <definedName name="poui">#REF!</definedName>
    <definedName name="PPP">#REF!</definedName>
    <definedName name="PRICE">#REF!</definedName>
    <definedName name="PRICE1">#REF!</definedName>
    <definedName name="_xlnm.Print_Area" localSheetId="21" hidden="1">#REF!</definedName>
    <definedName name="_xlnm.Print_Area" localSheetId="1">#REF!</definedName>
    <definedName name="_xlnm.Print_Area" hidden="1">#REF!</definedName>
    <definedName name="PRINT_AREA_MI" localSheetId="1">#REF!</definedName>
    <definedName name="PRINT_AREA_MI">#REF!</definedName>
    <definedName name="_xlnm.Print_Titles" hidden="1">#N/A</definedName>
    <definedName name="PRINT_TITLES_MI">#REF!</definedName>
    <definedName name="PRINTA">#REF!</definedName>
    <definedName name="PRINTB">#REF!</definedName>
    <definedName name="PRINTC">#REF!</definedName>
    <definedName name="PROPOSAL" localSheetId="1">#REF!</definedName>
    <definedName name="PROPOSAL">#REF!</definedName>
    <definedName name="PT_Duong" localSheetId="1">#REF!</definedName>
    <definedName name="PT_Duong">#REF!</definedName>
    <definedName name="ptdg" localSheetId="1">#REF!</definedName>
    <definedName name="ptdg">#REF!</definedName>
    <definedName name="PTDG_cau" localSheetId="1">#REF!</definedName>
    <definedName name="PTDG_cau">#REF!</definedName>
    <definedName name="q" localSheetId="1">#REF!</definedName>
    <definedName name="q">#REF!</definedName>
    <definedName name="QÆ" localSheetId="1">#REF!</definedName>
    <definedName name="QÆ">#REF!</definedName>
    <definedName name="qc" localSheetId="1">#REF!</definedName>
    <definedName name="qc">#REF!</definedName>
    <definedName name="QE" localSheetId="1">#REF!</definedName>
    <definedName name="QE">#REF!</definedName>
    <definedName name="QERTQWT" localSheetId="1">#REF!</definedName>
    <definedName name="QERTQWT">#REF!</definedName>
    <definedName name="QQQQQQ">#REF!</definedName>
    <definedName name="qqqqqqqqq">#REF!</definedName>
    <definedName name="qqqqqqqqqq" localSheetId="23" hidden="1">#REF!</definedName>
    <definedName name="qqqqqqqqqq" localSheetId="1" hidden="1">#REF!</definedName>
    <definedName name="qqqqqqqqqq" localSheetId="4" hidden="1">#REF!</definedName>
    <definedName name="qqqqqqqqqq" localSheetId="35" hidden="1">#REF!</definedName>
    <definedName name="qqqqqqqqqq" localSheetId="29" hidden="1">#REF!</definedName>
    <definedName name="qqqqqqqqqq" localSheetId="33" hidden="1">#REF!</definedName>
    <definedName name="qqqqqqqqqq" localSheetId="7" hidden="1">#REF!</definedName>
    <definedName name="qqqqqqqqqq" hidden="1">#N/A</definedName>
    <definedName name="RECOUT">#N/A</definedName>
    <definedName name="rêreeeeee">#REF!</definedName>
    <definedName name="rêrerere">#REF!</definedName>
    <definedName name="RFP003A">#REF!</definedName>
    <definedName name="RFP003B">#REF!</definedName>
    <definedName name="RFP003C">#REF!</definedName>
    <definedName name="RFP003D">#REF!</definedName>
    <definedName name="RFP003E">#REF!</definedName>
    <definedName name="RFP003F">#REF!</definedName>
    <definedName name="rong1" localSheetId="1">#REF!</definedName>
    <definedName name="rong1">#REF!</definedName>
    <definedName name="rong2" localSheetId="1">#REF!</definedName>
    <definedName name="rong2">#REF!</definedName>
    <definedName name="rong3" localSheetId="1">#REF!</definedName>
    <definedName name="rong3">#REF!</definedName>
    <definedName name="rong4" localSheetId="1">#REF!</definedName>
    <definedName name="rong4">#REF!</definedName>
    <definedName name="rong5" localSheetId="1">#REF!</definedName>
    <definedName name="rong5">#REF!</definedName>
    <definedName name="rong6" localSheetId="1">#REF!</definedName>
    <definedName name="rong6">#REF!</definedName>
    <definedName name="rqrqrq">#REF!</definedName>
    <definedName name="rrrrrrrrr">#REF!</definedName>
    <definedName name="saaaaaaaaaa">#REF!</definedName>
    <definedName name="SAAS" localSheetId="1">#REF!</definedName>
    <definedName name="SAAS">#REF!</definedName>
    <definedName name="sad" localSheetId="1">#REF!</definedName>
    <definedName name="sad">#REF!</definedName>
    <definedName name="san" localSheetId="1">#REF!</definedName>
    <definedName name="san">#REF!</definedName>
    <definedName name="SCH">#REF!</definedName>
    <definedName name="SGFD" localSheetId="23" hidden="1">#REF!</definedName>
    <definedName name="SGFD" localSheetId="28" hidden="1">#REF!</definedName>
    <definedName name="SGFD" localSheetId="32" hidden="1">#REF!</definedName>
    <definedName name="SGFD" localSheetId="9" hidden="1">#REF!</definedName>
    <definedName name="SGFD" localSheetId="34" hidden="1">#REF!</definedName>
    <definedName name="SGFD" localSheetId="10" hidden="1">#REF!</definedName>
    <definedName name="SGFD" localSheetId="26" hidden="1">#REF!</definedName>
    <definedName name="SGFD" localSheetId="37" hidden="1">#REF!</definedName>
    <definedName name="SGFD" localSheetId="14" hidden="1">#REF!</definedName>
    <definedName name="SGFD" localSheetId="15" hidden="1">#REF!</definedName>
    <definedName name="SGFD" localSheetId="12" hidden="1">#REF!</definedName>
    <definedName name="SGFD" localSheetId="13" hidden="1">#REF!</definedName>
    <definedName name="SGFD" localSheetId="27" hidden="1">#REF!</definedName>
    <definedName name="SGFD" localSheetId="5" hidden="1">#REF!</definedName>
    <definedName name="SGFD" localSheetId="22" hidden="1">#REF!</definedName>
    <definedName name="SGFD" localSheetId="25" hidden="1">#REF!</definedName>
    <definedName name="SGFD" localSheetId="6" hidden="1">#REF!</definedName>
    <definedName name="SGFD" localSheetId="36" hidden="1">#REF!</definedName>
    <definedName name="SGFD" localSheetId="21" hidden="1">#REF!</definedName>
    <definedName name="SGFD" localSheetId="20" hidden="1">#REF!</definedName>
    <definedName name="SGFD" localSheetId="19" hidden="1">#REF!</definedName>
    <definedName name="SGFD" localSheetId="17" hidden="1">#REF!</definedName>
    <definedName name="SGFD" localSheetId="18" hidden="1">#REF!</definedName>
    <definedName name="SGFD" localSheetId="16" hidden="1">#REF!</definedName>
    <definedName name="SGFD" localSheetId="24" hidden="1">#REF!</definedName>
    <definedName name="SGFD" localSheetId="1" hidden="1">#REF!</definedName>
    <definedName name="SGFD" localSheetId="4" hidden="1">#REF!</definedName>
    <definedName name="SGFD" localSheetId="35" hidden="1">#REF!</definedName>
    <definedName name="SGFD" localSheetId="29" hidden="1">#REF!</definedName>
    <definedName name="SGFD" localSheetId="33" hidden="1">#REF!</definedName>
    <definedName name="SGFD" localSheetId="7" hidden="1">#REF!</definedName>
    <definedName name="SGFD" hidden="1">#REF!</definedName>
    <definedName name="SIZE">#REF!</definedName>
    <definedName name="slg" localSheetId="1">#REF!</definedName>
    <definedName name="slg">#REF!</definedName>
    <definedName name="SORT" localSheetId="1">#REF!</definedName>
    <definedName name="SORT">#REF!</definedName>
    <definedName name="SPEC" localSheetId="1">#REF!</definedName>
    <definedName name="SPEC">#REF!</definedName>
    <definedName name="SPECSUMMARY" localSheetId="1">#REF!</definedName>
    <definedName name="SPECSUMMARY">#REF!</definedName>
    <definedName name="SRDFTSFSD" localSheetId="1">#REF!</definedName>
    <definedName name="SRDFTSFSD">#REF!</definedName>
    <definedName name="SRFTTSDF" localSheetId="1">#REF!</definedName>
    <definedName name="SRFTTSDF">#REF!</definedName>
    <definedName name="Start_1" localSheetId="1">#REF!</definedName>
    <definedName name="Start_1">#REF!</definedName>
    <definedName name="Start_10" localSheetId="1">#REF!</definedName>
    <definedName name="Start_10">#REF!</definedName>
    <definedName name="Start_11" localSheetId="1">#REF!</definedName>
    <definedName name="Start_11">#REF!</definedName>
    <definedName name="Start_12" localSheetId="1">#REF!</definedName>
    <definedName name="Start_12">#REF!</definedName>
    <definedName name="Start_13" localSheetId="1">#REF!</definedName>
    <definedName name="Start_13">#REF!</definedName>
    <definedName name="Start_2" localSheetId="1">#REF!</definedName>
    <definedName name="Start_2">#REF!</definedName>
    <definedName name="Start_3" localSheetId="1">#REF!</definedName>
    <definedName name="Start_3">#REF!</definedName>
    <definedName name="Start_4" localSheetId="1">#REF!</definedName>
    <definedName name="Start_4">#REF!</definedName>
    <definedName name="Start_5" localSheetId="1">#REF!</definedName>
    <definedName name="Start_5">#REF!</definedName>
    <definedName name="Start_6" localSheetId="1">#REF!</definedName>
    <definedName name="Start_6">#REF!</definedName>
    <definedName name="Start_7" localSheetId="1">#REF!</definedName>
    <definedName name="Start_7">#REF!</definedName>
    <definedName name="Start_8" localSheetId="1">#REF!</definedName>
    <definedName name="Start_8">#REF!</definedName>
    <definedName name="Start_9" localSheetId="1">#REF!</definedName>
    <definedName name="Start_9">#REF!</definedName>
    <definedName name="SUMMARY">#REF!</definedName>
    <definedName name="T" localSheetId="1">#REF!</definedName>
    <definedName name="t">#REF!</definedName>
    <definedName name="TaxTV">10%</definedName>
    <definedName name="TaxXL">5%</definedName>
    <definedName name="tenck" localSheetId="1">#REF!</definedName>
    <definedName name="tenck">#REF!</definedName>
    <definedName name="TGSH">#REF!</definedName>
    <definedName name="thang" localSheetId="1">#REF!</definedName>
    <definedName name="thang">#REF!</definedName>
    <definedName name="thanhtien" localSheetId="1">#REF!</definedName>
    <definedName name="thanhtien">#REF!</definedName>
    <definedName name="thepban" localSheetId="1">#REF!</definedName>
    <definedName name="thepban">#REF!</definedName>
    <definedName name="thetichck" localSheetId="1">#REF!</definedName>
    <definedName name="thetichck">#REF!</definedName>
    <definedName name="thtich1" localSheetId="1">#REF!</definedName>
    <definedName name="thtich1">#REF!</definedName>
    <definedName name="thtich2" localSheetId="1">#REF!</definedName>
    <definedName name="thtich2">#REF!</definedName>
    <definedName name="thtich3" localSheetId="1">#REF!</definedName>
    <definedName name="thtich3">#REF!</definedName>
    <definedName name="thtich4" localSheetId="1">#REF!</definedName>
    <definedName name="thtich4">#REF!</definedName>
    <definedName name="thtich5" localSheetId="1">#REF!</definedName>
    <definedName name="thtich5">#REF!</definedName>
    <definedName name="thtich6" localSheetId="1">#REF!</definedName>
    <definedName name="thtich6">#REF!</definedName>
    <definedName name="Tien" localSheetId="1">#REF!</definedName>
    <definedName name="Tien">#REF!</definedName>
    <definedName name="TITAN">#REF!</definedName>
    <definedName name="tkb" localSheetId="23" hidden="1">{"'Sheet1'!$L$16"}</definedName>
    <definedName name="tkb" localSheetId="28" hidden="1">{"'Sheet1'!$L$16"}</definedName>
    <definedName name="tkb" localSheetId="32" hidden="1">{"'Sheet1'!$L$16"}</definedName>
    <definedName name="tkb" localSheetId="9" hidden="1">{"'Sheet1'!$L$16"}</definedName>
    <definedName name="tkb" localSheetId="34" hidden="1">{"'Sheet1'!$L$16"}</definedName>
    <definedName name="tkb" localSheetId="10" hidden="1">{"'Sheet1'!$L$16"}</definedName>
    <definedName name="tkb" localSheetId="26" hidden="1">{"'Sheet1'!$L$16"}</definedName>
    <definedName name="tkb" localSheetId="37" hidden="1">{"'Sheet1'!$L$16"}</definedName>
    <definedName name="tkb" localSheetId="14" hidden="1">{"'Sheet1'!$L$16"}</definedName>
    <definedName name="tkb" localSheetId="15" hidden="1">{"'Sheet1'!$L$16"}</definedName>
    <definedName name="tkb" localSheetId="12" hidden="1">{"'Sheet1'!$L$16"}</definedName>
    <definedName name="tkb" localSheetId="13" hidden="1">{"'Sheet1'!$L$16"}</definedName>
    <definedName name="tkb" localSheetId="27" hidden="1">{"'Sheet1'!$L$16"}</definedName>
    <definedName name="tkb" localSheetId="22" hidden="1">{"'Sheet1'!$L$16"}</definedName>
    <definedName name="tkb" localSheetId="25" hidden="1">{"'Sheet1'!$L$16"}</definedName>
    <definedName name="tkb" localSheetId="6" hidden="1">{"'Sheet1'!$L$16"}</definedName>
    <definedName name="tkb" localSheetId="36" hidden="1">{"'Sheet1'!$L$16"}</definedName>
    <definedName name="tkb" localSheetId="21" hidden="1">{"'Sheet1'!$L$16"}</definedName>
    <definedName name="tkb" localSheetId="20" hidden="1">{"'Sheet1'!$L$16"}</definedName>
    <definedName name="tkb" localSheetId="19" hidden="1">{"'Sheet1'!$L$16"}</definedName>
    <definedName name="tkb" localSheetId="17" hidden="1">{"'Sheet1'!$L$16"}</definedName>
    <definedName name="tkb" localSheetId="18" hidden="1">{"'Sheet1'!$L$16"}</definedName>
    <definedName name="tkb" localSheetId="16" hidden="1">{"'Sheet1'!$L$16"}</definedName>
    <definedName name="tkb" localSheetId="24" hidden="1">{"'Sheet1'!$L$16"}</definedName>
    <definedName name="tkb" localSheetId="1" hidden="1">{"'Sheet1'!$L$16"}</definedName>
    <definedName name="tkb" localSheetId="4" hidden="1">{"'Sheet1'!$L$16"}</definedName>
    <definedName name="tkb" localSheetId="35" hidden="1">{"'Sheet1'!$L$16"}</definedName>
    <definedName name="tkb" localSheetId="29" hidden="1">{"'Sheet1'!$L$16"}</definedName>
    <definedName name="tkb" localSheetId="30" hidden="1">{"'Sheet1'!$L$16"}</definedName>
    <definedName name="tkb" localSheetId="11" hidden="1">{"'Sheet1'!$L$16"}</definedName>
    <definedName name="tkb" localSheetId="33" hidden="1">{"'Sheet1'!$L$16"}</definedName>
    <definedName name="tkb" localSheetId="7" hidden="1">{"'Sheet1'!$L$16"}</definedName>
    <definedName name="tkb" hidden="1">{"'Sheet1'!$L$16"}</definedName>
    <definedName name="Tle" localSheetId="1">#REF!</definedName>
    <definedName name="Tle">#REF!</definedName>
    <definedName name="tongbt" localSheetId="1">#REF!</definedName>
    <definedName name="tongbt">#REF!</definedName>
    <definedName name="tongcong" localSheetId="1">#REF!</definedName>
    <definedName name="tongcong">#REF!</definedName>
    <definedName name="tongdientich" localSheetId="1">#REF!</definedName>
    <definedName name="tongdientich">#REF!</definedName>
    <definedName name="tongthep" localSheetId="1">#REF!</definedName>
    <definedName name="tongthep">#REF!</definedName>
    <definedName name="tongthetich" localSheetId="1">#REF!</definedName>
    <definedName name="tongthetich">#REF!</definedName>
    <definedName name="TPLRP">#REF!</definedName>
    <definedName name="Tra_DM_su_dung" localSheetId="1">#REF!</definedName>
    <definedName name="Tra_DM_su_dung">#REF!</definedName>
    <definedName name="Tra_don_gia_KS" localSheetId="1">#REF!</definedName>
    <definedName name="Tra_don_gia_KS">#REF!</definedName>
    <definedName name="Tra_DTCT" localSheetId="1">#REF!</definedName>
    <definedName name="Tra_DTCT">#REF!</definedName>
    <definedName name="Tra_tim_hang_mucPT_trung" localSheetId="1">#REF!</definedName>
    <definedName name="Tra_tim_hang_mucPT_trung">#REF!</definedName>
    <definedName name="Tra_TL" localSheetId="1">#REF!</definedName>
    <definedName name="Tra_TL">#REF!</definedName>
    <definedName name="Tra_ty_le2" localSheetId="1">#REF!</definedName>
    <definedName name="Tra_ty_le2">#REF!</definedName>
    <definedName name="Tra_ty_le3" localSheetId="1">#REF!</definedName>
    <definedName name="Tra_ty_le3">#REF!</definedName>
    <definedName name="Tra_ty_le4" localSheetId="1">#REF!</definedName>
    <definedName name="Tra_ty_le4">#REF!</definedName>
    <definedName name="Tra_ty_le5" localSheetId="1">#REF!</definedName>
    <definedName name="Tra_ty_le5">#REF!</definedName>
    <definedName name="Tracp" localSheetId="1">#REF!</definedName>
    <definedName name="Tracp">#REF!</definedName>
    <definedName name="TRADE2">#REF!</definedName>
    <definedName name="TRANG" localSheetId="23" hidden="1">{"'Sheet1'!$L$16"}</definedName>
    <definedName name="TRANG" localSheetId="28" hidden="1">{"'Sheet1'!$L$16"}</definedName>
    <definedName name="TRANG" localSheetId="32" hidden="1">{"'Sheet1'!$L$16"}</definedName>
    <definedName name="TRANG" localSheetId="9" hidden="1">{"'Sheet1'!$L$16"}</definedName>
    <definedName name="TRANG" localSheetId="34" hidden="1">{"'Sheet1'!$L$16"}</definedName>
    <definedName name="TRANG" localSheetId="10" hidden="1">{"'Sheet1'!$L$16"}</definedName>
    <definedName name="TRANG" localSheetId="26" hidden="1">{"'Sheet1'!$L$16"}</definedName>
    <definedName name="TRANG" localSheetId="37" hidden="1">{"'Sheet1'!$L$16"}</definedName>
    <definedName name="TRANG" localSheetId="14" hidden="1">{"'Sheet1'!$L$16"}</definedName>
    <definedName name="TRANG" localSheetId="15" hidden="1">{"'Sheet1'!$L$16"}</definedName>
    <definedName name="TRANG" localSheetId="12" hidden="1">{"'Sheet1'!$L$16"}</definedName>
    <definedName name="TRANG" localSheetId="13" hidden="1">{"'Sheet1'!$L$16"}</definedName>
    <definedName name="TRANG" localSheetId="27" hidden="1">{"'Sheet1'!$L$16"}</definedName>
    <definedName name="TRANG" localSheetId="22" hidden="1">{"'Sheet1'!$L$16"}</definedName>
    <definedName name="TRANG" localSheetId="25" hidden="1">{"'Sheet1'!$L$16"}</definedName>
    <definedName name="TRANG" localSheetId="6" hidden="1">{"'Sheet1'!$L$16"}</definedName>
    <definedName name="TRANG" localSheetId="36" hidden="1">{"'Sheet1'!$L$16"}</definedName>
    <definedName name="TRANG" localSheetId="21" hidden="1">{"'Sheet1'!$L$16"}</definedName>
    <definedName name="TRANG" localSheetId="20" hidden="1">{"'Sheet1'!$L$16"}</definedName>
    <definedName name="TRANG" localSheetId="19" hidden="1">{"'Sheet1'!$L$16"}</definedName>
    <definedName name="TRANG" localSheetId="17" hidden="1">{"'Sheet1'!$L$16"}</definedName>
    <definedName name="TRANG" localSheetId="18" hidden="1">{"'Sheet1'!$L$16"}</definedName>
    <definedName name="TRANG" localSheetId="16" hidden="1">{"'Sheet1'!$L$16"}</definedName>
    <definedName name="TRANG" localSheetId="24" hidden="1">{"'Sheet1'!$L$16"}</definedName>
    <definedName name="TRANG" localSheetId="1" hidden="1">{"'Sheet1'!$L$16"}</definedName>
    <definedName name="TRANG" localSheetId="4" hidden="1">{"'Sheet1'!$L$16"}</definedName>
    <definedName name="TRANG" localSheetId="35" hidden="1">{"'Sheet1'!$L$16"}</definedName>
    <definedName name="TRANG" localSheetId="29" hidden="1">{"'Sheet1'!$L$16"}</definedName>
    <definedName name="TRANG" localSheetId="30" hidden="1">{"'Sheet1'!$L$16"}</definedName>
    <definedName name="TRANG" localSheetId="11" hidden="1">{"'Sheet1'!$L$16"}</definedName>
    <definedName name="TRANG" localSheetId="33" hidden="1">{"'Sheet1'!$L$16"}</definedName>
    <definedName name="TRANG" localSheetId="7" hidden="1">{"'Sheet1'!$L$16"}</definedName>
    <definedName name="TRANG" hidden="1">{"'Sheet1'!$L$16"}</definedName>
    <definedName name="trrree">#REF!</definedName>
    <definedName name="trtrt">#REF!</definedName>
    <definedName name="trtrtr">#REF!</definedName>
    <definedName name="trtrtrt">#REF!</definedName>
    <definedName name="trtrtrtrtr">#REF!</definedName>
    <definedName name="TRW" localSheetId="1">#REF!</definedName>
    <definedName name="TRW">#REF!</definedName>
    <definedName name="tthi" localSheetId="1">#REF!</definedName>
    <definedName name="tthi">#REF!</definedName>
    <definedName name="TTT">#REF!</definedName>
    <definedName name="tttt">#REF!</definedName>
    <definedName name="ty_le" localSheetId="1">#REF!</definedName>
    <definedName name="ty_le">#REF!</definedName>
    <definedName name="ty_le_BTN" localSheetId="1">#REF!</definedName>
    <definedName name="ty_le_BTN">#REF!</definedName>
    <definedName name="Ty_le1" localSheetId="1">#REF!</definedName>
    <definedName name="Ty_le1">#REF!</definedName>
    <definedName name="tyrt">#REF!</definedName>
    <definedName name="tyty">#REF!</definedName>
    <definedName name="TYURU" localSheetId="1">#REF!</definedName>
    <definedName name="TYURU">#REF!</definedName>
    <definedName name="u" localSheetId="1">#REF!</definedName>
    <definedName name="u">#REF!</definedName>
    <definedName name="UIOUIGyGF" localSheetId="1">#REF!</definedName>
    <definedName name="UIOUIGyGF">#REF!</definedName>
    <definedName name="UY">#REF!</definedName>
    <definedName name="uyt" localSheetId="1">#REF!</definedName>
    <definedName name="uyt">#REF!</definedName>
    <definedName name="VARIINST" localSheetId="1">#REF!</definedName>
    <definedName name="VARIINST">#REF!</definedName>
    <definedName name="VARIPURC" localSheetId="1">#REF!</definedName>
    <definedName name="VARIPURC">#REF!</definedName>
    <definedName name="W" localSheetId="1">#REF!</definedName>
    <definedName name="w">#REF!</definedName>
    <definedName name="WERQYUTIK" localSheetId="1">#REF!</definedName>
    <definedName name="WERQYUTIK">#REF!</definedName>
    <definedName name="WERTRQWETR" localSheetId="1">#REF!</definedName>
    <definedName name="WERTRQWETR">#REF!</definedName>
    <definedName name="WWED">#REF!</definedName>
    <definedName name="X" localSheetId="1">#REF!</definedName>
    <definedName name="x">#REF!</definedName>
    <definedName name="x1_" localSheetId="1">#REF!</definedName>
    <definedName name="x1_">#REF!</definedName>
    <definedName name="x2_" localSheetId="1">#REF!</definedName>
    <definedName name="x2_">#REF!</definedName>
    <definedName name="xcgfxf">#REF!</definedName>
    <definedName name="xh" localSheetId="1">#REF!</definedName>
    <definedName name="xh">#REF!</definedName>
    <definedName name="xn" localSheetId="1">#REF!</definedName>
    <definedName name="xn">#REF!</definedName>
    <definedName name="yetet">#REF!</definedName>
    <definedName name="YHYH">#REF!</definedName>
    <definedName name="YTTTT">#REF!</definedName>
    <definedName name="YTTTT\">#REF!</definedName>
    <definedName name="ytttttttttt">#REF!</definedName>
    <definedName name="YTYTYT">#REF!</definedName>
    <definedName name="YTYTYTYTY">#REF!</definedName>
    <definedName name="YUIPYU" localSheetId="1">#REF!</definedName>
    <definedName name="YUIPYU">#REF!</definedName>
    <definedName name="yy">#REF!</definedName>
    <definedName name="YYTYTYT">#REF!</definedName>
    <definedName name="yyy">#REF!</definedName>
    <definedName name="YYYY">#REF!</definedName>
    <definedName name="YYYYYYYYY">#REF!</definedName>
    <definedName name="ZYX" localSheetId="1">#REF!</definedName>
    <definedName name="ZYX">#REF!</definedName>
    <definedName name="ZZZ" localSheetId="1">#REF!</definedName>
    <definedName name="ZZZ">#REF!</definedName>
  </definedNames>
  <calcPr calcId="144525"/>
</workbook>
</file>

<file path=xl/calcChain.xml><?xml version="1.0" encoding="utf-8"?>
<calcChain xmlns="http://schemas.openxmlformats.org/spreadsheetml/2006/main">
  <c r="A10" i="35" l="1"/>
  <c r="A11" i="35" s="1"/>
  <c r="A9" i="35"/>
  <c r="A12" i="34"/>
  <c r="A13" i="34" s="1"/>
  <c r="A14" i="34" s="1"/>
  <c r="A15" i="34" s="1"/>
  <c r="A16" i="34" s="1"/>
  <c r="A17" i="34" s="1"/>
  <c r="A18" i="34" s="1"/>
  <c r="A11" i="34"/>
  <c r="A10" i="34"/>
  <c r="U36" i="31"/>
  <c r="A23" i="28"/>
  <c r="A24" i="28" s="1"/>
  <c r="A25" i="28" s="1"/>
  <c r="A26" i="28" s="1"/>
  <c r="A27" i="28" s="1"/>
  <c r="A28" i="28" s="1"/>
  <c r="A29" i="28" s="1"/>
  <c r="A30" i="28" s="1"/>
  <c r="A31" i="28" s="1"/>
  <c r="A32" i="28" s="1"/>
  <c r="A33" i="28" s="1"/>
  <c r="A34" i="28" s="1"/>
  <c r="A35" i="28" s="1"/>
  <c r="A36" i="28" s="1"/>
  <c r="A37" i="28" s="1"/>
  <c r="A38" i="28" s="1"/>
  <c r="A10" i="28"/>
  <c r="A11" i="28" s="1"/>
  <c r="A12" i="28" s="1"/>
  <c r="A13" i="28" s="1"/>
  <c r="A14" i="28" s="1"/>
  <c r="A15" i="28" s="1"/>
  <c r="A16" i="28" s="1"/>
  <c r="A17" i="28" s="1"/>
  <c r="A18" i="28" s="1"/>
  <c r="A19" i="28" s="1"/>
  <c r="A20" i="28" s="1"/>
  <c r="A21" i="28" s="1"/>
  <c r="L4" i="28"/>
  <c r="M4" i="28" s="1"/>
  <c r="K4" i="28"/>
  <c r="A10" i="27"/>
  <c r="A11" i="27" s="1"/>
  <c r="A12" i="27" s="1"/>
  <c r="A13" i="27" s="1"/>
  <c r="A14" i="27" s="1"/>
  <c r="A15" i="27" s="1"/>
  <c r="L4" i="27"/>
  <c r="M4" i="27" s="1"/>
  <c r="K4" i="27"/>
  <c r="A34" i="30"/>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11" i="30"/>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10" i="30"/>
  <c r="K4" i="30"/>
  <c r="L4" i="30" s="1"/>
  <c r="M4" i="30" s="1"/>
  <c r="A10" i="29"/>
  <c r="A11" i="29" s="1"/>
  <c r="A12" i="29" s="1"/>
  <c r="A13" i="29" s="1"/>
  <c r="A14" i="29" s="1"/>
  <c r="A15" i="29" s="1"/>
  <c r="A16" i="29" s="1"/>
  <c r="A17" i="29" s="1"/>
  <c r="A18" i="29" s="1"/>
  <c r="L4" i="29"/>
  <c r="M4" i="29" s="1"/>
  <c r="K4" i="29"/>
  <c r="T9" i="22" l="1"/>
  <c r="S9" i="22"/>
  <c r="R9" i="22"/>
  <c r="Q9" i="22"/>
  <c r="P9" i="22"/>
  <c r="O9" i="22"/>
  <c r="N9" i="22"/>
  <c r="M9" i="22"/>
  <c r="L9" i="22"/>
  <c r="K9" i="22"/>
  <c r="J9" i="22"/>
  <c r="V9" i="22" s="1"/>
  <c r="I9" i="22"/>
  <c r="H9" i="22"/>
  <c r="G9" i="22"/>
  <c r="F9" i="22"/>
  <c r="E9" i="22"/>
  <c r="D9" i="22"/>
  <c r="C9" i="22"/>
  <c r="A12" i="21"/>
  <c r="A13" i="21" s="1"/>
  <c r="A14" i="21" s="1"/>
  <c r="A9" i="19"/>
  <c r="A10" i="18" l="1"/>
  <c r="A11" i="18" s="1"/>
  <c r="A12" i="18" s="1"/>
  <c r="A13" i="18" s="1"/>
  <c r="A14" i="18" s="1"/>
  <c r="A15" i="18" s="1"/>
  <c r="A16" i="18" s="1"/>
  <c r="A18" i="17" l="1"/>
  <c r="A10" i="17"/>
  <c r="A11" i="17" s="1"/>
  <c r="A12" i="17" s="1"/>
  <c r="A13" i="17" s="1"/>
  <c r="A14" i="17" s="1"/>
  <c r="A15" i="17" s="1"/>
  <c r="A11" i="14" l="1"/>
  <c r="A12" i="14" s="1"/>
  <c r="A13" i="14" s="1"/>
  <c r="A18" i="11" l="1"/>
  <c r="O149" i="8" l="1"/>
  <c r="N149" i="8"/>
  <c r="M149" i="8"/>
  <c r="L149" i="8"/>
  <c r="K149" i="8"/>
  <c r="J149" i="8"/>
  <c r="I149" i="8"/>
  <c r="H149" i="8"/>
  <c r="G149" i="8"/>
  <c r="F149" i="8"/>
  <c r="E149" i="8"/>
  <c r="O148" i="8"/>
  <c r="N148" i="8"/>
  <c r="M148" i="8"/>
  <c r="L148" i="8"/>
  <c r="K148" i="8"/>
  <c r="J148" i="8"/>
  <c r="I148" i="8"/>
  <c r="H148" i="8"/>
  <c r="G148" i="8"/>
  <c r="F148" i="8"/>
  <c r="E148" i="8"/>
  <c r="A148" i="8"/>
  <c r="A149" i="8" s="1"/>
  <c r="O147" i="8"/>
  <c r="N147" i="8"/>
  <c r="M147" i="8"/>
  <c r="L147" i="8"/>
  <c r="K147" i="8"/>
  <c r="J147" i="8"/>
  <c r="I147" i="8"/>
  <c r="H147" i="8"/>
  <c r="G147" i="8"/>
  <c r="F147" i="8"/>
  <c r="E147" i="8"/>
  <c r="O145" i="8"/>
  <c r="N145" i="8"/>
  <c r="M145" i="8"/>
  <c r="L145" i="8"/>
  <c r="K145" i="8"/>
  <c r="J145" i="8"/>
  <c r="I145" i="8"/>
  <c r="R145" i="8" s="1"/>
  <c r="H145" i="8"/>
  <c r="G145" i="8"/>
  <c r="F145" i="8"/>
  <c r="E145" i="8"/>
  <c r="O144" i="8"/>
  <c r="N144" i="8"/>
  <c r="M144" i="8"/>
  <c r="L144" i="8"/>
  <c r="K144" i="8"/>
  <c r="J144" i="8"/>
  <c r="I144" i="8"/>
  <c r="H144" i="8"/>
  <c r="G144" i="8"/>
  <c r="F144" i="8"/>
  <c r="E144" i="8"/>
  <c r="O143" i="8"/>
  <c r="N143" i="8"/>
  <c r="M143" i="8"/>
  <c r="L143" i="8"/>
  <c r="K143" i="8"/>
  <c r="J143" i="8"/>
  <c r="I143" i="8"/>
  <c r="R143" i="8" s="1"/>
  <c r="H143" i="8"/>
  <c r="G143" i="8"/>
  <c r="F143" i="8"/>
  <c r="E143" i="8"/>
  <c r="O142" i="8"/>
  <c r="N142" i="8"/>
  <c r="M142" i="8"/>
  <c r="L142" i="8"/>
  <c r="K142" i="8"/>
  <c r="J142" i="8"/>
  <c r="I142" i="8"/>
  <c r="H142" i="8"/>
  <c r="G142" i="8"/>
  <c r="F142" i="8"/>
  <c r="E142" i="8"/>
  <c r="O141" i="8"/>
  <c r="N141" i="8"/>
  <c r="M141" i="8"/>
  <c r="L141" i="8"/>
  <c r="K141" i="8"/>
  <c r="J141" i="8"/>
  <c r="I141" i="8"/>
  <c r="H141" i="8"/>
  <c r="G141" i="8"/>
  <c r="F141" i="8"/>
  <c r="E141" i="8"/>
  <c r="R140" i="8"/>
  <c r="O140" i="8"/>
  <c r="N140" i="8"/>
  <c r="M140" i="8"/>
  <c r="L140" i="8"/>
  <c r="K140" i="8"/>
  <c r="J140" i="8"/>
  <c r="I140" i="8"/>
  <c r="H140" i="8"/>
  <c r="G140" i="8"/>
  <c r="F140" i="8"/>
  <c r="E140" i="8"/>
  <c r="R139" i="8"/>
  <c r="O139" i="8"/>
  <c r="N139" i="8"/>
  <c r="M139" i="8"/>
  <c r="L139" i="8"/>
  <c r="K139" i="8"/>
  <c r="J139" i="8"/>
  <c r="I139" i="8"/>
  <c r="H139" i="8"/>
  <c r="G139" i="8"/>
  <c r="F139" i="8"/>
  <c r="E139" i="8"/>
  <c r="R138" i="8"/>
  <c r="O138" i="8"/>
  <c r="N138" i="8"/>
  <c r="M138" i="8"/>
  <c r="L138" i="8"/>
  <c r="K138" i="8"/>
  <c r="J138" i="8"/>
  <c r="I138" i="8"/>
  <c r="H138" i="8"/>
  <c r="G138" i="8"/>
  <c r="F138" i="8"/>
  <c r="E138" i="8"/>
  <c r="O137" i="8"/>
  <c r="N137" i="8"/>
  <c r="M137" i="8"/>
  <c r="L137" i="8"/>
  <c r="K137" i="8"/>
  <c r="J137" i="8"/>
  <c r="I137" i="8"/>
  <c r="H137" i="8"/>
  <c r="G137" i="8"/>
  <c r="F137" i="8"/>
  <c r="E137" i="8"/>
  <c r="O136" i="8"/>
  <c r="N136" i="8"/>
  <c r="M136" i="8"/>
  <c r="L136" i="8"/>
  <c r="K136" i="8"/>
  <c r="J136" i="8"/>
  <c r="I136" i="8"/>
  <c r="R136" i="8" s="1"/>
  <c r="H136" i="8"/>
  <c r="G136" i="8"/>
  <c r="F136" i="8"/>
  <c r="E136" i="8"/>
  <c r="O135" i="8"/>
  <c r="N135" i="8"/>
  <c r="M135" i="8"/>
  <c r="L135" i="8"/>
  <c r="K135" i="8"/>
  <c r="J135" i="8"/>
  <c r="I135" i="8"/>
  <c r="H135" i="8"/>
  <c r="G135" i="8"/>
  <c r="F135" i="8"/>
  <c r="E135" i="8"/>
  <c r="O134" i="8"/>
  <c r="N134" i="8"/>
  <c r="M134" i="8"/>
  <c r="L134" i="8"/>
  <c r="K134" i="8"/>
  <c r="J134" i="8"/>
  <c r="I134" i="8"/>
  <c r="R134" i="8" s="1"/>
  <c r="H134" i="8"/>
  <c r="G134" i="8"/>
  <c r="F134" i="8"/>
  <c r="E134" i="8"/>
  <c r="O133" i="8"/>
  <c r="N133" i="8"/>
  <c r="M133" i="8"/>
  <c r="L133" i="8"/>
  <c r="K133" i="8"/>
  <c r="J133" i="8"/>
  <c r="I133" i="8"/>
  <c r="H133" i="8"/>
  <c r="G133" i="8"/>
  <c r="F133" i="8"/>
  <c r="E133" i="8"/>
  <c r="O132" i="8"/>
  <c r="N132" i="8"/>
  <c r="M132" i="8"/>
  <c r="L132" i="8"/>
  <c r="K132" i="8"/>
  <c r="J132" i="8"/>
  <c r="I132" i="8"/>
  <c r="H132" i="8"/>
  <c r="G132" i="8"/>
  <c r="F132" i="8"/>
  <c r="E132" i="8"/>
  <c r="R131" i="8"/>
  <c r="O131" i="8"/>
  <c r="N131" i="8"/>
  <c r="M131" i="8"/>
  <c r="L131" i="8"/>
  <c r="K131" i="8"/>
  <c r="J131" i="8"/>
  <c r="I131" i="8"/>
  <c r="H131" i="8"/>
  <c r="G131" i="8"/>
  <c r="F131" i="8"/>
  <c r="E131" i="8"/>
  <c r="R130" i="8"/>
  <c r="O130" i="8"/>
  <c r="N130" i="8"/>
  <c r="M130" i="8"/>
  <c r="L130" i="8"/>
  <c r="K130" i="8"/>
  <c r="J130" i="8"/>
  <c r="I130" i="8"/>
  <c r="H130" i="8"/>
  <c r="G130" i="8"/>
  <c r="F130" i="8"/>
  <c r="E130" i="8"/>
  <c r="R129" i="8"/>
  <c r="O129" i="8"/>
  <c r="N129" i="8"/>
  <c r="M129" i="8"/>
  <c r="L129" i="8"/>
  <c r="K129" i="8"/>
  <c r="J129" i="8"/>
  <c r="I129" i="8"/>
  <c r="H129" i="8"/>
  <c r="G129" i="8"/>
  <c r="F129" i="8"/>
  <c r="E129" i="8"/>
  <c r="R128" i="8"/>
  <c r="O128" i="8"/>
  <c r="N128" i="8"/>
  <c r="M128" i="8"/>
  <c r="L128" i="8"/>
  <c r="K128" i="8"/>
  <c r="J128" i="8"/>
  <c r="I128" i="8"/>
  <c r="H128" i="8"/>
  <c r="G128" i="8"/>
  <c r="F128" i="8"/>
  <c r="E128" i="8"/>
  <c r="R127" i="8"/>
  <c r="O127" i="8"/>
  <c r="N127" i="8"/>
  <c r="M127" i="8"/>
  <c r="L127" i="8"/>
  <c r="K127" i="8"/>
  <c r="J127" i="8"/>
  <c r="I127" i="8"/>
  <c r="H127" i="8"/>
  <c r="G127" i="8"/>
  <c r="F127" i="8"/>
  <c r="E127" i="8"/>
  <c r="R126" i="8"/>
  <c r="O126" i="8"/>
  <c r="N126" i="8"/>
  <c r="M126" i="8"/>
  <c r="L126" i="8"/>
  <c r="K126" i="8"/>
  <c r="J126" i="8"/>
  <c r="I126" i="8"/>
  <c r="H126" i="8"/>
  <c r="G126" i="8"/>
  <c r="F126" i="8"/>
  <c r="E126" i="8"/>
  <c r="A126" i="8"/>
  <c r="A127" i="8" s="1"/>
  <c r="A128" i="8" s="1"/>
  <c r="A129" i="8" s="1"/>
  <c r="A130" i="8" s="1"/>
  <c r="A131" i="8" s="1"/>
  <c r="A132" i="8" s="1"/>
  <c r="A133" i="8" s="1"/>
  <c r="A134" i="8" s="1"/>
  <c r="A135" i="8" s="1"/>
  <c r="A136" i="8" s="1"/>
  <c r="A137" i="8" s="1"/>
  <c r="A138" i="8" s="1"/>
  <c r="A139" i="8" s="1"/>
  <c r="A140" i="8" s="1"/>
  <c r="A141" i="8" s="1"/>
  <c r="A142" i="8" s="1"/>
  <c r="A143" i="8" s="1"/>
  <c r="A144" i="8" s="1"/>
  <c r="A145" i="8" s="1"/>
  <c r="O125" i="8"/>
  <c r="N125" i="8"/>
  <c r="M125" i="8"/>
  <c r="L125" i="8"/>
  <c r="K125" i="8"/>
  <c r="J125" i="8"/>
  <c r="I125" i="8"/>
  <c r="R125" i="8" s="1"/>
  <c r="H125" i="8"/>
  <c r="G125" i="8"/>
  <c r="F125" i="8"/>
  <c r="E125" i="8"/>
  <c r="O102" i="8"/>
  <c r="N102" i="8"/>
  <c r="M102" i="8"/>
  <c r="L102" i="8"/>
  <c r="K102" i="8"/>
  <c r="J102" i="8"/>
  <c r="I102" i="8"/>
  <c r="H102" i="8"/>
  <c r="G102" i="8"/>
  <c r="F102" i="8"/>
  <c r="E102" i="8"/>
  <c r="R101" i="8"/>
  <c r="O101" i="8"/>
  <c r="N101" i="8"/>
  <c r="M101" i="8"/>
  <c r="L101" i="8"/>
  <c r="K101" i="8"/>
  <c r="J101" i="8"/>
  <c r="I101" i="8"/>
  <c r="H101" i="8"/>
  <c r="G101" i="8"/>
  <c r="F101" i="8"/>
  <c r="E101" i="8"/>
  <c r="O100" i="8"/>
  <c r="N100" i="8"/>
  <c r="M100" i="8"/>
  <c r="L100" i="8"/>
  <c r="K100" i="8"/>
  <c r="J100" i="8"/>
  <c r="I100" i="8"/>
  <c r="H100" i="8"/>
  <c r="G100" i="8"/>
  <c r="F100" i="8"/>
  <c r="E100" i="8"/>
  <c r="O99" i="8"/>
  <c r="N99" i="8"/>
  <c r="M99" i="8"/>
  <c r="L99" i="8"/>
  <c r="K99" i="8"/>
  <c r="J99" i="8"/>
  <c r="I99" i="8"/>
  <c r="R99" i="8" s="1"/>
  <c r="H99" i="8"/>
  <c r="G99" i="8"/>
  <c r="F99" i="8"/>
  <c r="E99" i="8"/>
  <c r="O98" i="8"/>
  <c r="N98" i="8"/>
  <c r="M98" i="8"/>
  <c r="L98" i="8"/>
  <c r="K98" i="8"/>
  <c r="J98" i="8"/>
  <c r="I98" i="8"/>
  <c r="H98" i="8"/>
  <c r="G98" i="8"/>
  <c r="F98" i="8"/>
  <c r="E98" i="8"/>
  <c r="O97" i="8"/>
  <c r="N97" i="8"/>
  <c r="M97" i="8"/>
  <c r="L97" i="8"/>
  <c r="K97" i="8"/>
  <c r="J97" i="8"/>
  <c r="I97" i="8"/>
  <c r="R97" i="8" s="1"/>
  <c r="H97" i="8"/>
  <c r="G97" i="8"/>
  <c r="F97" i="8"/>
  <c r="E97" i="8"/>
  <c r="O96" i="8"/>
  <c r="N96" i="8"/>
  <c r="M96" i="8"/>
  <c r="L96" i="8"/>
  <c r="K96" i="8"/>
  <c r="J96" i="8"/>
  <c r="I96" i="8"/>
  <c r="H96" i="8"/>
  <c r="G96" i="8"/>
  <c r="F96" i="8"/>
  <c r="E96" i="8"/>
  <c r="O95" i="8"/>
  <c r="N95" i="8"/>
  <c r="M95" i="8"/>
  <c r="L95" i="8"/>
  <c r="K95" i="8"/>
  <c r="J95" i="8"/>
  <c r="I95" i="8"/>
  <c r="H95" i="8"/>
  <c r="G95" i="8"/>
  <c r="F95" i="8"/>
  <c r="E95" i="8"/>
  <c r="A95" i="8"/>
  <c r="A96" i="8" s="1"/>
  <c r="A97" i="8" s="1"/>
  <c r="A98" i="8" s="1"/>
  <c r="A99" i="8" s="1"/>
  <c r="A100" i="8" s="1"/>
  <c r="A101" i="8" s="1"/>
  <c r="A102" i="8" s="1"/>
  <c r="O93" i="8"/>
  <c r="N93" i="8"/>
  <c r="M93" i="8"/>
  <c r="L93" i="8"/>
  <c r="K93" i="8"/>
  <c r="J93" i="8"/>
  <c r="I93" i="8"/>
  <c r="H93" i="8"/>
  <c r="G93" i="8"/>
  <c r="F93" i="8"/>
  <c r="E93" i="8"/>
  <c r="O92" i="8"/>
  <c r="N92" i="8"/>
  <c r="M92" i="8"/>
  <c r="L92" i="8"/>
  <c r="K92" i="8"/>
  <c r="J92" i="8"/>
  <c r="I92" i="8"/>
  <c r="H92" i="8"/>
  <c r="G92" i="8"/>
  <c r="F92" i="8"/>
  <c r="E92" i="8"/>
  <c r="O91" i="8"/>
  <c r="N91" i="8"/>
  <c r="M91" i="8"/>
  <c r="L91" i="8"/>
  <c r="K91" i="8"/>
  <c r="J91" i="8"/>
  <c r="I91" i="8"/>
  <c r="H91" i="8"/>
  <c r="G91" i="8"/>
  <c r="F91" i="8"/>
  <c r="E91" i="8"/>
  <c r="O90" i="8"/>
  <c r="N90" i="8"/>
  <c r="M90" i="8"/>
  <c r="L90" i="8"/>
  <c r="K90" i="8"/>
  <c r="J90" i="8"/>
  <c r="I90" i="8"/>
  <c r="H90" i="8"/>
  <c r="G90" i="8"/>
  <c r="F90" i="8"/>
  <c r="E90" i="8"/>
  <c r="O89" i="8"/>
  <c r="N89" i="8"/>
  <c r="M89" i="8"/>
  <c r="L89" i="8"/>
  <c r="K89" i="8"/>
  <c r="J89" i="8"/>
  <c r="I89" i="8"/>
  <c r="R89" i="8" s="1"/>
  <c r="H89" i="8"/>
  <c r="G89" i="8"/>
  <c r="F89" i="8"/>
  <c r="E89" i="8"/>
  <c r="O88" i="8"/>
  <c r="N88" i="8"/>
  <c r="M88" i="8"/>
  <c r="L88" i="8"/>
  <c r="K88" i="8"/>
  <c r="J88" i="8"/>
  <c r="I88" i="8"/>
  <c r="H88" i="8"/>
  <c r="G88" i="8"/>
  <c r="F88" i="8"/>
  <c r="E88" i="8"/>
  <c r="O87" i="8"/>
  <c r="N87" i="8"/>
  <c r="M87" i="8"/>
  <c r="L87" i="8"/>
  <c r="K87" i="8"/>
  <c r="J87" i="8"/>
  <c r="I87" i="8"/>
  <c r="H87" i="8"/>
  <c r="G87" i="8"/>
  <c r="F87" i="8"/>
  <c r="E87" i="8"/>
  <c r="O86" i="8"/>
  <c r="N86" i="8"/>
  <c r="M86" i="8"/>
  <c r="L86" i="8"/>
  <c r="K86" i="8"/>
  <c r="J86" i="8"/>
  <c r="I86" i="8"/>
  <c r="H86" i="8"/>
  <c r="G86" i="8"/>
  <c r="F86" i="8"/>
  <c r="E86" i="8"/>
  <c r="O85" i="8"/>
  <c r="N85" i="8"/>
  <c r="M85" i="8"/>
  <c r="L85" i="8"/>
  <c r="K85" i="8"/>
  <c r="J85" i="8"/>
  <c r="I85" i="8"/>
  <c r="R85" i="8" s="1"/>
  <c r="H85" i="8"/>
  <c r="G85" i="8"/>
  <c r="F85" i="8"/>
  <c r="E85" i="8"/>
  <c r="O84" i="8"/>
  <c r="N84" i="8"/>
  <c r="M84" i="8"/>
  <c r="L84" i="8"/>
  <c r="K84" i="8"/>
  <c r="J84" i="8"/>
  <c r="I84" i="8"/>
  <c r="H84" i="8"/>
  <c r="G84" i="8"/>
  <c r="F84" i="8"/>
  <c r="E84" i="8"/>
  <c r="O83" i="8"/>
  <c r="N83" i="8"/>
  <c r="M83" i="8"/>
  <c r="L83" i="8"/>
  <c r="K83" i="8"/>
  <c r="J83" i="8"/>
  <c r="I83" i="8"/>
  <c r="H83" i="8"/>
  <c r="G83" i="8"/>
  <c r="F83" i="8"/>
  <c r="E83" i="8"/>
  <c r="O82" i="8"/>
  <c r="N82" i="8"/>
  <c r="M82" i="8"/>
  <c r="L82" i="8"/>
  <c r="K82" i="8"/>
  <c r="J82" i="8"/>
  <c r="I82" i="8"/>
  <c r="R82" i="8" s="1"/>
  <c r="H82" i="8"/>
  <c r="G82" i="8"/>
  <c r="F82" i="8"/>
  <c r="E82" i="8"/>
  <c r="O81" i="8"/>
  <c r="N81" i="8"/>
  <c r="M81" i="8"/>
  <c r="L81" i="8"/>
  <c r="K81" i="8"/>
  <c r="J81" i="8"/>
  <c r="I81" i="8"/>
  <c r="H81" i="8"/>
  <c r="G81" i="8"/>
  <c r="F81" i="8"/>
  <c r="E81" i="8"/>
  <c r="O80" i="8"/>
  <c r="N80" i="8"/>
  <c r="M80" i="8"/>
  <c r="L80" i="8"/>
  <c r="K80" i="8"/>
  <c r="J80" i="8"/>
  <c r="I80" i="8"/>
  <c r="H80" i="8"/>
  <c r="G80" i="8"/>
  <c r="F80" i="8"/>
  <c r="E80" i="8"/>
  <c r="R79" i="8"/>
  <c r="O79" i="8"/>
  <c r="N79" i="8"/>
  <c r="M79" i="8"/>
  <c r="L79" i="8"/>
  <c r="K79" i="8"/>
  <c r="J79" i="8"/>
  <c r="I79" i="8"/>
  <c r="H79" i="8"/>
  <c r="G79" i="8"/>
  <c r="F79" i="8"/>
  <c r="E79" i="8"/>
  <c r="R78" i="8"/>
  <c r="O78" i="8"/>
  <c r="N78" i="8"/>
  <c r="M78" i="8"/>
  <c r="L78" i="8"/>
  <c r="K78" i="8"/>
  <c r="J78" i="8"/>
  <c r="I78" i="8"/>
  <c r="H78" i="8"/>
  <c r="G78" i="8"/>
  <c r="F78" i="8"/>
  <c r="E78" i="8"/>
  <c r="R77" i="8"/>
  <c r="O77" i="8"/>
  <c r="N77" i="8"/>
  <c r="M77" i="8"/>
  <c r="L77" i="8"/>
  <c r="K77" i="8"/>
  <c r="J77" i="8"/>
  <c r="I77" i="8"/>
  <c r="H77" i="8"/>
  <c r="G77" i="8"/>
  <c r="F77" i="8"/>
  <c r="E77" i="8"/>
  <c r="R76" i="8"/>
  <c r="O76" i="8"/>
  <c r="N76" i="8"/>
  <c r="M76" i="8"/>
  <c r="L76" i="8"/>
  <c r="K76" i="8"/>
  <c r="J76" i="8"/>
  <c r="I76" i="8"/>
  <c r="H76" i="8"/>
  <c r="G76" i="8"/>
  <c r="F76" i="8"/>
  <c r="E76" i="8"/>
  <c r="R75" i="8"/>
  <c r="O75" i="8"/>
  <c r="N75" i="8"/>
  <c r="M75" i="8"/>
  <c r="L75" i="8"/>
  <c r="K75" i="8"/>
  <c r="J75" i="8"/>
  <c r="I75" i="8"/>
  <c r="H75" i="8"/>
  <c r="G75" i="8"/>
  <c r="F75" i="8"/>
  <c r="E75" i="8"/>
  <c r="R74" i="8"/>
  <c r="O74" i="8"/>
  <c r="N74" i="8"/>
  <c r="M74" i="8"/>
  <c r="L74" i="8"/>
  <c r="K74" i="8"/>
  <c r="J74" i="8"/>
  <c r="I74" i="8"/>
  <c r="H74" i="8"/>
  <c r="G74" i="8"/>
  <c r="F74" i="8"/>
  <c r="E74" i="8"/>
  <c r="A74" i="8"/>
  <c r="A75" i="8" s="1"/>
  <c r="A76" i="8" s="1"/>
  <c r="A77" i="8" s="1"/>
  <c r="A78" i="8" s="1"/>
  <c r="A79" i="8" s="1"/>
  <c r="A80" i="8" s="1"/>
  <c r="A81" i="8" s="1"/>
  <c r="A82" i="8" s="1"/>
  <c r="A83" i="8" s="1"/>
  <c r="A84" i="8" s="1"/>
  <c r="A85" i="8" s="1"/>
  <c r="A86" i="8" s="1"/>
  <c r="A87" i="8" s="1"/>
  <c r="A88" i="8" s="1"/>
  <c r="A89" i="8" s="1"/>
  <c r="A90" i="8" s="1"/>
  <c r="A91" i="8" s="1"/>
  <c r="A92" i="8" s="1"/>
  <c r="A93" i="8" s="1"/>
  <c r="O73" i="8"/>
  <c r="N73" i="8"/>
  <c r="M73" i="8"/>
  <c r="L73" i="8"/>
  <c r="K73" i="8"/>
  <c r="J73" i="8"/>
  <c r="I73" i="8"/>
  <c r="H73" i="8"/>
  <c r="G73" i="8"/>
  <c r="F73" i="8"/>
  <c r="E73" i="8"/>
  <c r="O70" i="8"/>
  <c r="N70" i="8"/>
  <c r="M70" i="8"/>
  <c r="L70" i="8"/>
  <c r="K70" i="8"/>
  <c r="J70" i="8"/>
  <c r="I70" i="8"/>
  <c r="R70" i="8" s="1"/>
  <c r="H70" i="8"/>
  <c r="G70" i="8"/>
  <c r="F70" i="8"/>
  <c r="E70" i="8"/>
  <c r="O69" i="8"/>
  <c r="N69" i="8"/>
  <c r="M69" i="8"/>
  <c r="L69" i="8"/>
  <c r="K69" i="8"/>
  <c r="J69" i="8"/>
  <c r="I69" i="8"/>
  <c r="H69" i="8"/>
  <c r="G69" i="8"/>
  <c r="F69" i="8"/>
  <c r="E69" i="8"/>
  <c r="O68" i="8"/>
  <c r="N68" i="8"/>
  <c r="M68" i="8"/>
  <c r="L68" i="8"/>
  <c r="K68" i="8"/>
  <c r="J68" i="8"/>
  <c r="I68" i="8"/>
  <c r="H68" i="8"/>
  <c r="G68" i="8"/>
  <c r="F68" i="8"/>
  <c r="E68" i="8"/>
  <c r="O67" i="8"/>
  <c r="N67" i="8"/>
  <c r="M67" i="8"/>
  <c r="L67" i="8"/>
  <c r="K67" i="8"/>
  <c r="J67" i="8"/>
  <c r="I67" i="8"/>
  <c r="R67" i="8" s="1"/>
  <c r="H67" i="8"/>
  <c r="G67" i="8"/>
  <c r="F67" i="8"/>
  <c r="E67" i="8"/>
  <c r="O66" i="8"/>
  <c r="N66" i="8"/>
  <c r="M66" i="8"/>
  <c r="L66" i="8"/>
  <c r="K66" i="8"/>
  <c r="J66" i="8"/>
  <c r="I66" i="8"/>
  <c r="R66" i="8" s="1"/>
  <c r="H66" i="8"/>
  <c r="G66" i="8"/>
  <c r="F66" i="8"/>
  <c r="E66" i="8"/>
  <c r="O65" i="8"/>
  <c r="N65" i="8"/>
  <c r="M65" i="8"/>
  <c r="L65" i="8"/>
  <c r="K65" i="8"/>
  <c r="J65" i="8"/>
  <c r="I65" i="8"/>
  <c r="H65" i="8"/>
  <c r="G65" i="8"/>
  <c r="F65" i="8"/>
  <c r="E65" i="8"/>
  <c r="O64" i="8"/>
  <c r="N64" i="8"/>
  <c r="M64" i="8"/>
  <c r="L64" i="8"/>
  <c r="K64" i="8"/>
  <c r="J64" i="8"/>
  <c r="I64" i="8"/>
  <c r="H64" i="8"/>
  <c r="G64" i="8"/>
  <c r="F64" i="8"/>
  <c r="E64" i="8"/>
  <c r="O63" i="8"/>
  <c r="N63" i="8"/>
  <c r="M63" i="8"/>
  <c r="L63" i="8"/>
  <c r="K63" i="8"/>
  <c r="J63" i="8"/>
  <c r="I63" i="8"/>
  <c r="R63" i="8" s="1"/>
  <c r="H63" i="8"/>
  <c r="G63" i="8"/>
  <c r="F63" i="8"/>
  <c r="E63" i="8"/>
  <c r="A63" i="8"/>
  <c r="A64" i="8" s="1"/>
  <c r="A65" i="8" s="1"/>
  <c r="A66" i="8" s="1"/>
  <c r="A67" i="8" s="1"/>
  <c r="A68" i="8" s="1"/>
  <c r="A69" i="8" s="1"/>
  <c r="A70" i="8" s="1"/>
  <c r="O61" i="8"/>
  <c r="N61" i="8"/>
  <c r="M61" i="8"/>
  <c r="L61" i="8"/>
  <c r="K61" i="8"/>
  <c r="J61" i="8"/>
  <c r="I61" i="8"/>
  <c r="H61" i="8"/>
  <c r="G61" i="8"/>
  <c r="F61" i="8"/>
  <c r="E61" i="8"/>
  <c r="O60" i="8"/>
  <c r="N60" i="8"/>
  <c r="M60" i="8"/>
  <c r="L60" i="8"/>
  <c r="K60" i="8"/>
  <c r="J60" i="8"/>
  <c r="I60" i="8"/>
  <c r="H60" i="8"/>
  <c r="G60" i="8"/>
  <c r="F60" i="8"/>
  <c r="E60" i="8"/>
  <c r="O59" i="8"/>
  <c r="N59" i="8"/>
  <c r="M59" i="8"/>
  <c r="L59" i="8"/>
  <c r="K59" i="8"/>
  <c r="J59" i="8"/>
  <c r="I59" i="8"/>
  <c r="H59" i="8"/>
  <c r="G59" i="8"/>
  <c r="F59" i="8"/>
  <c r="E59" i="8"/>
  <c r="O58" i="8"/>
  <c r="N58" i="8"/>
  <c r="M58" i="8"/>
  <c r="L58" i="8"/>
  <c r="K58" i="8"/>
  <c r="J58" i="8"/>
  <c r="I58" i="8"/>
  <c r="R58" i="8" s="1"/>
  <c r="H58" i="8"/>
  <c r="G58" i="8"/>
  <c r="F58" i="8"/>
  <c r="E58" i="8"/>
  <c r="O57" i="8"/>
  <c r="N57" i="8"/>
  <c r="M57" i="8"/>
  <c r="L57" i="8"/>
  <c r="K57" i="8"/>
  <c r="J57" i="8"/>
  <c r="I57" i="8"/>
  <c r="R57" i="8" s="1"/>
  <c r="H57" i="8"/>
  <c r="G57" i="8"/>
  <c r="F57" i="8"/>
  <c r="E57" i="8"/>
  <c r="O56" i="8"/>
  <c r="N56" i="8"/>
  <c r="M56" i="8"/>
  <c r="L56" i="8"/>
  <c r="K56" i="8"/>
  <c r="J56" i="8"/>
  <c r="I56" i="8"/>
  <c r="R56" i="8" s="1"/>
  <c r="H56" i="8"/>
  <c r="G56" i="8"/>
  <c r="F56" i="8"/>
  <c r="E56" i="8"/>
  <c r="O55" i="8"/>
  <c r="N55" i="8"/>
  <c r="M55" i="8"/>
  <c r="L55" i="8"/>
  <c r="K55" i="8"/>
  <c r="J55" i="8"/>
  <c r="I55" i="8"/>
  <c r="R55" i="8" s="1"/>
  <c r="H55" i="8"/>
  <c r="G55" i="8"/>
  <c r="F55" i="8"/>
  <c r="E55" i="8"/>
  <c r="O54" i="8"/>
  <c r="N54" i="8"/>
  <c r="M54" i="8"/>
  <c r="L54" i="8"/>
  <c r="K54" i="8"/>
  <c r="J54" i="8"/>
  <c r="I54" i="8"/>
  <c r="R54" i="8" s="1"/>
  <c r="H54" i="8"/>
  <c r="G54" i="8"/>
  <c r="F54" i="8"/>
  <c r="E54" i="8"/>
  <c r="O53" i="8"/>
  <c r="N53" i="8"/>
  <c r="M53" i="8"/>
  <c r="L53" i="8"/>
  <c r="K53" i="8"/>
  <c r="J53" i="8"/>
  <c r="I53" i="8"/>
  <c r="R53" i="8" s="1"/>
  <c r="H53" i="8"/>
  <c r="G53" i="8"/>
  <c r="F53" i="8"/>
  <c r="E53" i="8"/>
  <c r="O52" i="8"/>
  <c r="N52" i="8"/>
  <c r="M52" i="8"/>
  <c r="L52" i="8"/>
  <c r="K52" i="8"/>
  <c r="J52" i="8"/>
  <c r="I52" i="8"/>
  <c r="H52" i="8"/>
  <c r="G52" i="8"/>
  <c r="F52" i="8"/>
  <c r="E52" i="8"/>
  <c r="O51" i="8"/>
  <c r="N51" i="8"/>
  <c r="M51" i="8"/>
  <c r="L51" i="8"/>
  <c r="K51" i="8"/>
  <c r="J51" i="8"/>
  <c r="I51" i="8"/>
  <c r="R51" i="8" s="1"/>
  <c r="H51" i="8"/>
  <c r="G51" i="8"/>
  <c r="F51" i="8"/>
  <c r="E51" i="8"/>
  <c r="O50" i="8"/>
  <c r="N50" i="8"/>
  <c r="M50" i="8"/>
  <c r="L50" i="8"/>
  <c r="K50" i="8"/>
  <c r="J50" i="8"/>
  <c r="I50" i="8"/>
  <c r="R50" i="8" s="1"/>
  <c r="H50" i="8"/>
  <c r="G50" i="8"/>
  <c r="F50" i="8"/>
  <c r="E50" i="8"/>
  <c r="O49" i="8"/>
  <c r="N49" i="8"/>
  <c r="M49" i="8"/>
  <c r="L49" i="8"/>
  <c r="K49" i="8"/>
  <c r="J49" i="8"/>
  <c r="I49" i="8"/>
  <c r="R49" i="8" s="1"/>
  <c r="H49" i="8"/>
  <c r="G49" i="8"/>
  <c r="F49" i="8"/>
  <c r="E49" i="8"/>
  <c r="O48" i="8"/>
  <c r="N48" i="8"/>
  <c r="M48" i="8"/>
  <c r="L48" i="8"/>
  <c r="K48" i="8"/>
  <c r="J48" i="8"/>
  <c r="I48" i="8"/>
  <c r="H48" i="8"/>
  <c r="G48" i="8"/>
  <c r="F48" i="8"/>
  <c r="E48" i="8"/>
  <c r="A48" i="8"/>
  <c r="A49" i="8" s="1"/>
  <c r="A50" i="8" s="1"/>
  <c r="A51" i="8" s="1"/>
  <c r="A52" i="8" s="1"/>
  <c r="A53" i="8" s="1"/>
  <c r="A54" i="8" s="1"/>
  <c r="A55" i="8" s="1"/>
  <c r="A56" i="8" s="1"/>
  <c r="A57" i="8" s="1"/>
  <c r="A58" i="8" s="1"/>
  <c r="A59" i="8" s="1"/>
  <c r="A60" i="8" s="1"/>
  <c r="A61" i="8" s="1"/>
  <c r="O47" i="8"/>
  <c r="N47" i="8"/>
  <c r="M47" i="8"/>
  <c r="L47" i="8"/>
  <c r="K47" i="8"/>
  <c r="J47" i="8"/>
  <c r="I47" i="8"/>
  <c r="R47" i="8" s="1"/>
  <c r="H47" i="8"/>
  <c r="G47" i="8"/>
  <c r="F47" i="8"/>
  <c r="E47" i="8"/>
  <c r="O37" i="8"/>
  <c r="N37" i="8"/>
  <c r="M37" i="8"/>
  <c r="L37" i="8"/>
  <c r="K37" i="8"/>
  <c r="J37" i="8"/>
  <c r="I37" i="8"/>
  <c r="R37" i="8" s="1"/>
  <c r="H37" i="8"/>
  <c r="G37" i="8"/>
  <c r="F37" i="8"/>
  <c r="E37" i="8"/>
  <c r="O36" i="8"/>
  <c r="N36" i="8"/>
  <c r="M36" i="8"/>
  <c r="L36" i="8"/>
  <c r="K36" i="8"/>
  <c r="J36" i="8"/>
  <c r="I36" i="8"/>
  <c r="H36" i="8"/>
  <c r="G36" i="8"/>
  <c r="F36" i="8"/>
  <c r="E36" i="8"/>
  <c r="O35" i="8"/>
  <c r="N35" i="8"/>
  <c r="M35" i="8"/>
  <c r="L35" i="8"/>
  <c r="K35" i="8"/>
  <c r="J35" i="8"/>
  <c r="I35" i="8"/>
  <c r="H35" i="8"/>
  <c r="G35" i="8"/>
  <c r="F35" i="8"/>
  <c r="E35" i="8"/>
  <c r="O34" i="8"/>
  <c r="N34" i="8"/>
  <c r="M34" i="8"/>
  <c r="L34" i="8"/>
  <c r="K34" i="8"/>
  <c r="J34" i="8"/>
  <c r="I34" i="8"/>
  <c r="R34" i="8" s="1"/>
  <c r="H34" i="8"/>
  <c r="G34" i="8"/>
  <c r="F34" i="8"/>
  <c r="E34" i="8"/>
  <c r="O33" i="8"/>
  <c r="N33" i="8"/>
  <c r="M33" i="8"/>
  <c r="L33" i="8"/>
  <c r="K33" i="8"/>
  <c r="J33" i="8"/>
  <c r="I33" i="8"/>
  <c r="R33" i="8" s="1"/>
  <c r="H33" i="8"/>
  <c r="G33" i="8"/>
  <c r="F33" i="8"/>
  <c r="E33" i="8"/>
  <c r="O32" i="8"/>
  <c r="N32" i="8"/>
  <c r="M32" i="8"/>
  <c r="L32" i="8"/>
  <c r="K32" i="8"/>
  <c r="J32" i="8"/>
  <c r="I32" i="8"/>
  <c r="H32" i="8"/>
  <c r="G32" i="8"/>
  <c r="F32" i="8"/>
  <c r="E32" i="8"/>
  <c r="O31" i="8"/>
  <c r="N31" i="8"/>
  <c r="M31" i="8"/>
  <c r="L31" i="8"/>
  <c r="K31" i="8"/>
  <c r="J31" i="8"/>
  <c r="I31" i="8"/>
  <c r="H31" i="8"/>
  <c r="G31" i="8"/>
  <c r="F31" i="8"/>
  <c r="E31" i="8"/>
  <c r="O30" i="8"/>
  <c r="N30" i="8"/>
  <c r="M30" i="8"/>
  <c r="L30" i="8"/>
  <c r="K30" i="8"/>
  <c r="J30" i="8"/>
  <c r="I30" i="8"/>
  <c r="R30" i="8" s="1"/>
  <c r="H30" i="8"/>
  <c r="G30" i="8"/>
  <c r="F30" i="8"/>
  <c r="E30" i="8"/>
  <c r="A30" i="8"/>
  <c r="A31" i="8" s="1"/>
  <c r="A32" i="8" s="1"/>
  <c r="A33" i="8" s="1"/>
  <c r="A34" i="8" s="1"/>
  <c r="A35" i="8" s="1"/>
  <c r="A36" i="8" s="1"/>
  <c r="A37" i="8" s="1"/>
  <c r="A15" i="8"/>
  <c r="A16" i="8" s="1"/>
  <c r="A9" i="8"/>
  <c r="A10" i="8" s="1"/>
  <c r="A11" i="8" s="1"/>
  <c r="A12" i="8" s="1"/>
  <c r="R81" i="8" l="1"/>
  <c r="R83" i="8"/>
  <c r="R95" i="8"/>
  <c r="R133" i="8"/>
  <c r="R161" i="8" s="1"/>
  <c r="R135" i="8"/>
  <c r="R142" i="8"/>
  <c r="R144" i="8"/>
  <c r="R160" i="8" l="1"/>
  <c r="A16" i="7" l="1"/>
  <c r="A14" i="7"/>
  <c r="A10" i="7"/>
  <c r="A11" i="7" s="1"/>
  <c r="A12" i="7" s="1"/>
  <c r="A19" i="6"/>
  <c r="A20" i="6" s="1"/>
  <c r="A21" i="6" s="1"/>
  <c r="A14" i="6"/>
  <c r="A15" i="6" s="1"/>
  <c r="A16" i="6" s="1"/>
  <c r="A10" i="6"/>
  <c r="A11" i="6" s="1"/>
  <c r="A12" i="6" s="1"/>
  <c r="A13" i="5"/>
  <c r="A14" i="5" s="1"/>
  <c r="A15" i="5" s="1"/>
  <c r="A16" i="5" s="1"/>
  <c r="A17" i="5" s="1"/>
  <c r="A18" i="5" s="1"/>
  <c r="A19" i="5" s="1"/>
  <c r="A20" i="5" s="1"/>
  <c r="A21" i="5" s="1"/>
  <c r="A22" i="5" s="1"/>
  <c r="A23" i="5" s="1"/>
  <c r="A24" i="5" s="1"/>
  <c r="A10" i="5"/>
  <c r="A11" i="5" s="1"/>
  <c r="A45" i="4" l="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K4" i="4"/>
  <c r="L4" i="4" s="1"/>
  <c r="M4" i="4" s="1"/>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K4" i="3"/>
  <c r="L4" i="3" s="1"/>
  <c r="M4" i="3" s="1"/>
  <c r="A36" i="2" l="1"/>
  <c r="A37" i="2" s="1"/>
  <c r="A38" i="2" s="1"/>
  <c r="A39" i="2" s="1"/>
  <c r="A40" i="2" s="1"/>
  <c r="A41" i="2" s="1"/>
  <c r="A42" i="2" s="1"/>
  <c r="A43" i="2" s="1"/>
  <c r="A44" i="2"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alcChain>
</file>

<file path=xl/sharedStrings.xml><?xml version="1.0" encoding="utf-8"?>
<sst xmlns="http://schemas.openxmlformats.org/spreadsheetml/2006/main" count="5933" uniqueCount="860">
  <si>
    <t>TRƯỜNG ĐẠI HỌC DUY TÂN</t>
  </si>
  <si>
    <t>KẾT QUẢ THI TỐT NGHIỆP</t>
  </si>
  <si>
    <t>HỘI ĐỒNG XÉT VÀ CNTN</t>
  </si>
  <si>
    <t>VÀ ĐỀ NGHỊ XÉT CÔNG NHẬN TỐT NGHIỆP ĐỢT THÁNG  5/ 2016</t>
  </si>
  <si>
    <t>CHUYÊN NGÀNH:  KẾ TOÁN DOANH NGHIỆP- KHOÁ:  K18KDN ( 2012 - 2016 )</t>
  </si>
  <si>
    <t>STT</t>
  </si>
  <si>
    <t>MÃ SINH VIÊN</t>
  </si>
  <si>
    <t>HỌ VÀ TÊN</t>
  </si>
  <si>
    <t>NGÀY SINH</t>
  </si>
  <si>
    <t>NƠI SINH</t>
  </si>
  <si>
    <t>GiỚI
 TÍNH</t>
  </si>
  <si>
    <t>Số tín chỉ TL</t>
  </si>
  <si>
    <t>TB Tích lũy 
thang 10</t>
  </si>
  <si>
    <t>ĐIỂM TỐT NGHIỆP</t>
  </si>
  <si>
    <t>TB TOÀN
 KHOÁ (       )</t>
  </si>
  <si>
    <t>ANH VĂN</t>
  </si>
  <si>
    <t>TIN</t>
  </si>
  <si>
    <t>GDTC</t>
  </si>
  <si>
    <t>GDQP</t>
  </si>
  <si>
    <t>Điểm RL</t>
  </si>
  <si>
    <t>ĐIỂM HP THIẾU NAY ĐÃ TRẢ</t>
  </si>
  <si>
    <t>KẾT LUẬN CỦA H.ĐỒNG  XÉT &amp; CNTN</t>
  </si>
  <si>
    <t>KLTN(5)</t>
  </si>
  <si>
    <t>Mon 1(1)</t>
  </si>
  <si>
    <t>Mon 2(2)</t>
  </si>
  <si>
    <t>MÔN 3(4)</t>
  </si>
  <si>
    <t>TBCTN(5)</t>
  </si>
  <si>
    <t>THANG
 10</t>
  </si>
  <si>
    <t>THANG
4</t>
  </si>
  <si>
    <t>DIỆN BẢO VỆ KHÓA LUẬN TỐT NGHIỆP</t>
  </si>
  <si>
    <t>Đà Nẵng, ngày       tháng         năm 2016</t>
  </si>
  <si>
    <t>LẬP BẢNG</t>
  </si>
  <si>
    <t>LÃNH ĐẠO KHOA</t>
  </si>
  <si>
    <t>TRƯỞNG BAN THƯ KÝ</t>
  </si>
  <si>
    <t>CT. HỘI ĐỒNG XÉT VÀ CNTN</t>
  </si>
  <si>
    <t>Nguyễn Đắc Thăng</t>
  </si>
  <si>
    <t>TS. Phan Thanh Hải</t>
  </si>
  <si>
    <t>TS. Nguyễn Phi Sơn</t>
  </si>
  <si>
    <t>TTTN(2)</t>
  </si>
  <si>
    <t xml:space="preserve">DIỆN ĐỦ ĐIỀU KIỆN DỰ THI TỐT NGHIỆP </t>
  </si>
  <si>
    <t>Hỏng</t>
  </si>
  <si>
    <t>DIỆN XÉT VỚT ĐIỀU KIỆN DỰ THI TỐT NGHIỆP</t>
  </si>
  <si>
    <t>Nguyễn Thị Kim</t>
  </si>
  <si>
    <t>Chi</t>
  </si>
  <si>
    <t>Quảng Bình</t>
  </si>
  <si>
    <t>Nữ</t>
  </si>
  <si>
    <t>Đ</t>
  </si>
  <si>
    <t>Tốt</t>
  </si>
  <si>
    <t>CNTN</t>
  </si>
  <si>
    <t>Hồ Thị Bình</t>
  </si>
  <si>
    <t>Dương</t>
  </si>
  <si>
    <t>Đà Nẵng</t>
  </si>
  <si>
    <t>Mạc Tường Huyền</t>
  </si>
  <si>
    <t>Giang</t>
  </si>
  <si>
    <t>Khá</t>
  </si>
  <si>
    <t>Lê Thị Hương</t>
  </si>
  <si>
    <t xml:space="preserve"> </t>
  </si>
  <si>
    <t xml:space="preserve"> Hoãn CNTN</t>
  </si>
  <si>
    <t>Võ Thị</t>
  </si>
  <si>
    <t>Hằng</t>
  </si>
  <si>
    <t>Hà Tĩnh</t>
  </si>
  <si>
    <t>Nguyễn Thị Diệu</t>
  </si>
  <si>
    <t>Huyền</t>
  </si>
  <si>
    <t>Phan Thị Mỹ</t>
  </si>
  <si>
    <t>Loan</t>
  </si>
  <si>
    <t>Quảng Nam</t>
  </si>
  <si>
    <t>Đoàn Ngọc Quỳnh</t>
  </si>
  <si>
    <t>Long</t>
  </si>
  <si>
    <t>Nam</t>
  </si>
  <si>
    <t>Phan Thị Thảo</t>
  </si>
  <si>
    <t>Ly</t>
  </si>
  <si>
    <t>Chang Ngọc</t>
  </si>
  <si>
    <t>Mai</t>
  </si>
  <si>
    <t>Phan Thị Bích</t>
  </si>
  <si>
    <t>Ngọc</t>
  </si>
  <si>
    <t>Nguyễn Thị Bích</t>
  </si>
  <si>
    <t>Đoàn Thị Tú</t>
  </si>
  <si>
    <t>Nguyên</t>
  </si>
  <si>
    <t>Lê Ngô Hải</t>
  </si>
  <si>
    <t>Như</t>
  </si>
  <si>
    <t>Quảng Trị</t>
  </si>
  <si>
    <t>Hoàng Thị Hồng</t>
  </si>
  <si>
    <t>Nhung</t>
  </si>
  <si>
    <t>Quyên</t>
  </si>
  <si>
    <t>DakLak</t>
  </si>
  <si>
    <t>Xuất Sắc</t>
  </si>
  <si>
    <t>Phạm Thị Kim</t>
  </si>
  <si>
    <t>Trần Văn</t>
  </si>
  <si>
    <t>Thân</t>
  </si>
  <si>
    <t>Phan Thị</t>
  </si>
  <si>
    <t>Thủy</t>
  </si>
  <si>
    <t>Trần Thị Ngọc</t>
  </si>
  <si>
    <t>Trâm</t>
  </si>
  <si>
    <t>Ngô Nữ Hoàng</t>
  </si>
  <si>
    <t>Uyên</t>
  </si>
  <si>
    <t>Vũ Thị Quỳnh</t>
  </si>
  <si>
    <t>Nguyễn Quốc</t>
  </si>
  <si>
    <t>Vinh</t>
  </si>
  <si>
    <t>Liên Ban Nga</t>
  </si>
  <si>
    <t>Trần Thị Thu</t>
  </si>
  <si>
    <t>Vui</t>
  </si>
  <si>
    <t>Đắk Lắk</t>
  </si>
  <si>
    <t>Trần Thị Hà</t>
  </si>
  <si>
    <t>Vy</t>
  </si>
  <si>
    <t>Quảng Ngãi</t>
  </si>
  <si>
    <t>Phạm Lê Hải</t>
  </si>
  <si>
    <t>Yến</t>
  </si>
  <si>
    <t>Ngô Văn</t>
  </si>
  <si>
    <t>Hậu</t>
  </si>
  <si>
    <t>nợ 5 tín chỉ</t>
  </si>
  <si>
    <t>Lê Văn Minh</t>
  </si>
  <si>
    <t>Hiếu</t>
  </si>
  <si>
    <t>nợ 7 tín chỉ</t>
  </si>
  <si>
    <t>Phạm Ngọc</t>
  </si>
  <si>
    <t>Hoàng</t>
  </si>
  <si>
    <t>Phạm Thị Mai</t>
  </si>
  <si>
    <t>nợ 1 tín chỉ</t>
  </si>
  <si>
    <t>Hoàng Kim</t>
  </si>
  <si>
    <t>Mạnh</t>
  </si>
  <si>
    <t>Thanh Hóa</t>
  </si>
  <si>
    <t>nợ 4 tín chỉ</t>
  </si>
  <si>
    <t>Nguyễn Thỵ Yến</t>
  </si>
  <si>
    <t>Nhi</t>
  </si>
  <si>
    <t>nợ 3 tín chỉ</t>
  </si>
  <si>
    <t>Nguyễn Thị Phương</t>
  </si>
  <si>
    <t>Thảo</t>
  </si>
  <si>
    <t>nợ 10 tín chỉ</t>
  </si>
  <si>
    <t>Thùy</t>
  </si>
  <si>
    <t>Phan Nguyễn Ngọc</t>
  </si>
  <si>
    <t>Tú</t>
  </si>
  <si>
    <t>Nguyễn Thị Vũ</t>
  </si>
  <si>
    <t>An</t>
  </si>
  <si>
    <t>Gia Lai</t>
  </si>
  <si>
    <t>Nguyễn Thị Ngọc</t>
  </si>
  <si>
    <t>Anh</t>
  </si>
  <si>
    <t>Trần Nữ Mai</t>
  </si>
  <si>
    <t>Diễm</t>
  </si>
  <si>
    <t>Nguyễn Thị Thu</t>
  </si>
  <si>
    <t>Diệu</t>
  </si>
  <si>
    <t>Trần Thị Phương</t>
  </si>
  <si>
    <t>Hạnh</t>
  </si>
  <si>
    <t>Huỳnh Thị Thanh</t>
  </si>
  <si>
    <t>Huệ</t>
  </si>
  <si>
    <t>Phạm Thị Thu</t>
  </si>
  <si>
    <t>Võ Thị Diệu</t>
  </si>
  <si>
    <t>Linh</t>
  </si>
  <si>
    <t>Lê Thùy</t>
  </si>
  <si>
    <t>Lương Thị Phương</t>
  </si>
  <si>
    <t>Trần Thị</t>
  </si>
  <si>
    <t>Nga</t>
  </si>
  <si>
    <t>Lại Bảo</t>
  </si>
  <si>
    <t>Tạ Thị</t>
  </si>
  <si>
    <t>Nguyễn Thị</t>
  </si>
  <si>
    <t>Đoàn Thị Hoài</t>
  </si>
  <si>
    <t>Phương</t>
  </si>
  <si>
    <t>Nguyễn Thị Thanh</t>
  </si>
  <si>
    <t>Tôn Nữ Thùy</t>
  </si>
  <si>
    <t>Nguyễn Thị Trúc</t>
  </si>
  <si>
    <t>Đồng Tháp</t>
  </si>
  <si>
    <t>Lê Thị Tịnh</t>
  </si>
  <si>
    <t>Nguyễn Thị Yến</t>
  </si>
  <si>
    <t>San</t>
  </si>
  <si>
    <t>Nguyễn Trà Thanh</t>
  </si>
  <si>
    <t>Tâm</t>
  </si>
  <si>
    <t>Tình</t>
  </si>
  <si>
    <t>Tương</t>
  </si>
  <si>
    <t>Hồ Thị</t>
  </si>
  <si>
    <t>Thắm</t>
  </si>
  <si>
    <t>Đỗ Phương</t>
  </si>
  <si>
    <t>Cao Thị Hồng</t>
  </si>
  <si>
    <t>Thư</t>
  </si>
  <si>
    <t>Nghệ An</t>
  </si>
  <si>
    <t>Đoàn Đoan</t>
  </si>
  <si>
    <t>Trang</t>
  </si>
  <si>
    <t>TT HUẾ</t>
  </si>
  <si>
    <t>Ngô Thị Mai</t>
  </si>
  <si>
    <t>Đặng Thị Hạ</t>
  </si>
  <si>
    <t>Nguyễn Hồ Xuân</t>
  </si>
  <si>
    <t>Trinh</t>
  </si>
  <si>
    <t>Lữ Thị</t>
  </si>
  <si>
    <t>Trương Huỳnh Thùy</t>
  </si>
  <si>
    <t>Trần Phương</t>
  </si>
  <si>
    <t>Yên</t>
  </si>
  <si>
    <t>Nguyễn Thị Hải</t>
  </si>
  <si>
    <t>BVKL(5)</t>
  </si>
  <si>
    <t>Trương Thị Trâm</t>
  </si>
  <si>
    <t>Trần Thị Vân</t>
  </si>
  <si>
    <t>Nguyễn Thị Hoàng</t>
  </si>
  <si>
    <t>Ánh</t>
  </si>
  <si>
    <t>Nguyễn Thị Minh</t>
  </si>
  <si>
    <t>Châu</t>
  </si>
  <si>
    <t>Trần Cao</t>
  </si>
  <si>
    <t>Lê Thị Linh</t>
  </si>
  <si>
    <t>Huỳnh Thị Thu</t>
  </si>
  <si>
    <t>Hà</t>
  </si>
  <si>
    <t>Lê Trần Mỹ</t>
  </si>
  <si>
    <t>Lê Thị Thúy</t>
  </si>
  <si>
    <t>Dương Văn</t>
  </si>
  <si>
    <t>Trương Thị Vi</t>
  </si>
  <si>
    <t>Hoa</t>
  </si>
  <si>
    <t>Đỗ Thị</t>
  </si>
  <si>
    <t>Hồng</t>
  </si>
  <si>
    <t>Võ Minh</t>
  </si>
  <si>
    <t>Cao Thị Lan</t>
  </si>
  <si>
    <t>Hương</t>
  </si>
  <si>
    <t>Nguyễn Thị Hương</t>
  </si>
  <si>
    <t>Lan</t>
  </si>
  <si>
    <t>Nguyễn Thị Mỹ</t>
  </si>
  <si>
    <t>Liên</t>
  </si>
  <si>
    <t>Ngô Thị Thùy</t>
  </si>
  <si>
    <t>Trần Gia</t>
  </si>
  <si>
    <t>Phan Thị Khánh</t>
  </si>
  <si>
    <t>Lê Thị Ngọc</t>
  </si>
  <si>
    <t>Đặng Hồng</t>
  </si>
  <si>
    <t>Minh</t>
  </si>
  <si>
    <t>Lê Thị Tuyết</t>
  </si>
  <si>
    <t>Ngân</t>
  </si>
  <si>
    <t>Hoàng Phương</t>
  </si>
  <si>
    <t>Võ Thị Yến</t>
  </si>
  <si>
    <t>Nguyễn Thị Hồng</t>
  </si>
  <si>
    <t>Phạm Thị Hồng</t>
  </si>
  <si>
    <t>Bùi Thị Bích</t>
  </si>
  <si>
    <t>Mai Thị Mỹ</t>
  </si>
  <si>
    <t>Oanh</t>
  </si>
  <si>
    <t>Hoàng Công</t>
  </si>
  <si>
    <t>Phước</t>
  </si>
  <si>
    <t>Trần Thị Thanh</t>
  </si>
  <si>
    <t>Phú Yên</t>
  </si>
  <si>
    <t>Trần Thị Cúc</t>
  </si>
  <si>
    <t>Đặng Minh</t>
  </si>
  <si>
    <t>Tuấn</t>
  </si>
  <si>
    <t>Tuyền</t>
  </si>
  <si>
    <t>Hồ Thị Kim</t>
  </si>
  <si>
    <t>Tuyến</t>
  </si>
  <si>
    <t>Lê Thị Phương</t>
  </si>
  <si>
    <t>Trần Thị Minh</t>
  </si>
  <si>
    <t>Thúy</t>
  </si>
  <si>
    <t>Võ Thị Ngọc</t>
  </si>
  <si>
    <t>Thương</t>
  </si>
  <si>
    <t>Nguyễn Thị Huyền</t>
  </si>
  <si>
    <t>Huỳnh Thị Thùy</t>
  </si>
  <si>
    <t>Võ Thị Bảo</t>
  </si>
  <si>
    <t>Dương Thị Tuyết</t>
  </si>
  <si>
    <t>Phạm Thị Quý</t>
  </si>
  <si>
    <t>Nguyễn Thị Tường</t>
  </si>
  <si>
    <t>Vi</t>
  </si>
  <si>
    <t>Huỳnh Thị Kim</t>
  </si>
  <si>
    <t>Vương</t>
  </si>
  <si>
    <t>Thái Thị Minh</t>
  </si>
  <si>
    <t>Xuân</t>
  </si>
  <si>
    <t>Nguyễn Thị Hoài</t>
  </si>
  <si>
    <t>Xuyên</t>
  </si>
  <si>
    <t>Trần Thị Kim</t>
  </si>
  <si>
    <t>Đạt</t>
  </si>
  <si>
    <t>Trần Thị Lan</t>
  </si>
  <si>
    <t>Đặng Thị Ngọc</t>
  </si>
  <si>
    <t>Trần Quang</t>
  </si>
  <si>
    <t>Đức</t>
  </si>
  <si>
    <t>Dung</t>
  </si>
  <si>
    <t>Nguyễn Vũ Kiều</t>
  </si>
  <si>
    <t>Duyên</t>
  </si>
  <si>
    <t>Trần Kim</t>
  </si>
  <si>
    <t>Hùng</t>
  </si>
  <si>
    <t>Lê Phát</t>
  </si>
  <si>
    <t>Huy</t>
  </si>
  <si>
    <t xml:space="preserve">Phạm </t>
  </si>
  <si>
    <t>Khải</t>
  </si>
  <si>
    <t>Ngô Vũ</t>
  </si>
  <si>
    <t>Khánh</t>
  </si>
  <si>
    <t>Hoàng Thị</t>
  </si>
  <si>
    <t>Kiều</t>
  </si>
  <si>
    <t>Lài</t>
  </si>
  <si>
    <t>Phạm Lê Kiều</t>
  </si>
  <si>
    <t>M</t>
  </si>
  <si>
    <t>Đoàn Đại</t>
  </si>
  <si>
    <t>Luyn</t>
  </si>
  <si>
    <t>Lý</t>
  </si>
  <si>
    <t>Nguyễn Thị Ánh</t>
  </si>
  <si>
    <t>Lê Thị</t>
  </si>
  <si>
    <t>Đặng Trần Hồng</t>
  </si>
  <si>
    <t>Hoàng Thị Thanh</t>
  </si>
  <si>
    <t>Trần Đăng</t>
  </si>
  <si>
    <t>Quang</t>
  </si>
  <si>
    <t>Hoàng Thị Thu</t>
  </si>
  <si>
    <t>Nguyễn Thị Cát</t>
  </si>
  <si>
    <t>Tiên</t>
  </si>
  <si>
    <t>Lưu Phạm Công</t>
  </si>
  <si>
    <t>Nguyễn Thị Thùy</t>
  </si>
  <si>
    <t>Kiều Văn</t>
  </si>
  <si>
    <t>Tùng</t>
  </si>
  <si>
    <t>Đỗ Thanh Nhã</t>
  </si>
  <si>
    <t>Ninh Thuận</t>
  </si>
  <si>
    <t>Ca Thị Thanh</t>
  </si>
  <si>
    <t>Vân</t>
  </si>
  <si>
    <t>Vũ</t>
  </si>
  <si>
    <t>Dương Nữ Băng</t>
  </si>
  <si>
    <t>nợ 2 tĩn chỉ</t>
  </si>
  <si>
    <t>Kon Tum</t>
  </si>
  <si>
    <t>nợ 6 tĩn chỉ</t>
  </si>
  <si>
    <t>Nguyễn Thành</t>
  </si>
  <si>
    <t>Duy</t>
  </si>
  <si>
    <t>Vĩnh Phú</t>
  </si>
  <si>
    <t>nợ 3 tĩn chỉ</t>
  </si>
  <si>
    <t>Đỗ Tiến</t>
  </si>
  <si>
    <t>Khuê</t>
  </si>
  <si>
    <t>Nguyễn Xuân Vu</t>
  </si>
  <si>
    <t>nợ 7 tĩn chỉ</t>
  </si>
  <si>
    <t>Lời</t>
  </si>
  <si>
    <t>Dương Thị Hồng</t>
  </si>
  <si>
    <t>Đinh Thị Ánh</t>
  </si>
  <si>
    <t>Nhân</t>
  </si>
  <si>
    <t>nợ 4 tĩn chỉ</t>
  </si>
  <si>
    <t>Nguyễn Thanh</t>
  </si>
  <si>
    <t>Nguyễn Thị Như</t>
  </si>
  <si>
    <t>Quỳnh</t>
  </si>
  <si>
    <t>nợ 1 tĩn chỉ</t>
  </si>
  <si>
    <t>Hoàng Ngọc</t>
  </si>
  <si>
    <t>Sơn</t>
  </si>
  <si>
    <t>Đặng Thị Thanh</t>
  </si>
  <si>
    <t>Võ Y</t>
  </si>
  <si>
    <t>nợ 10 tĩn chỉ</t>
  </si>
  <si>
    <t>Trần Thị Diệu</t>
  </si>
  <si>
    <t>Thu</t>
  </si>
  <si>
    <t>Đỗ Đăng</t>
  </si>
  <si>
    <t>Thượng</t>
  </si>
  <si>
    <t>Võ Thị Thanh</t>
  </si>
  <si>
    <t>Tịnh</t>
  </si>
  <si>
    <t>Lê Thị Thu</t>
  </si>
  <si>
    <t>Trà</t>
  </si>
  <si>
    <t>nợ 8 tĩn chỉ</t>
  </si>
  <si>
    <t>Tăng Thị Hoài</t>
  </si>
  <si>
    <t>Cao Thanh</t>
  </si>
  <si>
    <t>Tôn Nữ Khánh</t>
  </si>
  <si>
    <t>NGÀNH:  CAO ĐẲNG KẾ TOÁN- KHOÁ:  K19KCD ( 2013 - 2016 )</t>
  </si>
  <si>
    <t>TB TOÀN
 KHOÁ ( 92 )</t>
  </si>
  <si>
    <t>TTTN(5)</t>
  </si>
  <si>
    <t>MÔN 2(1)</t>
  </si>
  <si>
    <t>MÔN 3(2)</t>
  </si>
  <si>
    <t>TBCTN(6)</t>
  </si>
  <si>
    <t>DIỆN ĐỦ ĐIỀU KIỆN DỰ THI TỐT NGHIỆP</t>
  </si>
  <si>
    <t>Đà Nẵng, ngày      tháng      năm 2016</t>
  </si>
  <si>
    <t>Cao Thị</t>
  </si>
  <si>
    <t>Phạm Thị Trúc</t>
  </si>
  <si>
    <t>Huỳnh Thị Tú</t>
  </si>
  <si>
    <t>Nguyễn Xuân</t>
  </si>
  <si>
    <t>Bình Định</t>
  </si>
  <si>
    <t>Nợ 7 tín chỉ</t>
  </si>
  <si>
    <t>Nợ 3 tín chỉ</t>
  </si>
  <si>
    <t>Nợ 5 tín chỉ</t>
  </si>
  <si>
    <t>Lê Thái Hồng</t>
  </si>
  <si>
    <t>Kiều Bình</t>
  </si>
  <si>
    <t>Nợ 1 tín chỉ</t>
  </si>
  <si>
    <t>Nguyệt</t>
  </si>
  <si>
    <t>Nguyễn Thị Quỳnh</t>
  </si>
  <si>
    <t xml:space="preserve">Nguyễn Thị </t>
  </si>
  <si>
    <t>Nợ 6 tín chỉ</t>
  </si>
  <si>
    <t>Thanh</t>
  </si>
  <si>
    <t>Nợ 4 tín chỉ</t>
  </si>
  <si>
    <t>Trần Thị Hoài</t>
  </si>
  <si>
    <t>Thao</t>
  </si>
  <si>
    <t>Nợ 8 tín chỉ</t>
  </si>
  <si>
    <t>NGÀNH:  CAO ĐẲNG KẾ TOÁN- KHOÁ:  K18KCD ( 2012 - 2015 )</t>
  </si>
  <si>
    <t>DIỆN ĐỦ ĐIỀU KIỆN DỰ THI TỐT NGHIỆP T5/2016</t>
  </si>
  <si>
    <t>DIỆN XÉT VỚT ĐIỀU KIỆN DỰ THI TỐT NGHIỆP T5/2016</t>
  </si>
  <si>
    <t>DIỆN ĐỀ NGHỊ CÔNG NHẬN TỐT NGHIỆP T5/2016</t>
  </si>
  <si>
    <t>Hết nợ</t>
  </si>
  <si>
    <t>DIỆN XÉT VỚT ĐiỀU KiỆN DỰ THI TỐT NGHIỆP</t>
  </si>
  <si>
    <t>hết nợ</t>
  </si>
  <si>
    <t xml:space="preserve">Phạm Hoàng Minh </t>
  </si>
  <si>
    <t>Nhật</t>
  </si>
  <si>
    <t xml:space="preserve">Trương Thị Thạch </t>
  </si>
  <si>
    <t xml:space="preserve">Trần Thị </t>
  </si>
  <si>
    <t>Lợi</t>
  </si>
  <si>
    <t>Võ Thanh</t>
  </si>
  <si>
    <t>Phượng</t>
  </si>
  <si>
    <t>VÀ ĐỀ NGHỊ XÉT CÔNG NHẬN TỐT NGHIỆP ĐỢT THÁNG  9/ 2014</t>
  </si>
  <si>
    <t>NGÀNH:  CAO ĐẲNG KẾ TOÁN- KHOÁ:  K17KCD ( 2011 - 2014 )</t>
  </si>
  <si>
    <t xml:space="preserve">Nguyễn Thị Quỳnh </t>
  </si>
  <si>
    <t>Tín</t>
  </si>
  <si>
    <t>Phạm Thị</t>
  </si>
  <si>
    <t xml:space="preserve">Nguyễn Thị Thanh </t>
  </si>
  <si>
    <t>Tài</t>
  </si>
  <si>
    <t xml:space="preserve">Nguyễn Thị Hoàng </t>
  </si>
  <si>
    <t>Mi</t>
  </si>
  <si>
    <t>Phong</t>
  </si>
  <si>
    <t>04/11/1994</t>
  </si>
  <si>
    <t>17/06/1993</t>
  </si>
  <si>
    <t>Lê Anh</t>
  </si>
  <si>
    <t>22/07/1993</t>
  </si>
  <si>
    <t>Nguyễn Hà Mỹ</t>
  </si>
  <si>
    <t>05/06/1994</t>
  </si>
  <si>
    <t>Nguyễn Hữu</t>
  </si>
  <si>
    <t>01/07/1994</t>
  </si>
  <si>
    <t>Võ Tấn</t>
  </si>
  <si>
    <t>10/02/1993</t>
  </si>
  <si>
    <t>Dương Quang</t>
  </si>
  <si>
    <t>Thống</t>
  </si>
  <si>
    <t>16/01/1994</t>
  </si>
  <si>
    <t>Huế</t>
  </si>
  <si>
    <t>Lê Thị Mỹ</t>
  </si>
  <si>
    <t>Lệ</t>
  </si>
  <si>
    <t>22/05/1994</t>
  </si>
  <si>
    <t>Đỗ Thị Thúy</t>
  </si>
  <si>
    <t>26/12/1994</t>
  </si>
  <si>
    <t>Đoàn Võ Anh</t>
  </si>
  <si>
    <t>23/10/1994</t>
  </si>
  <si>
    <t>Lê Thị Cẩm</t>
  </si>
  <si>
    <t>01/11/1994</t>
  </si>
  <si>
    <t>DIỆN ĐỦ ĐiỀU KiỆN DỰ THI TỐT NGHIỆP T5/2016</t>
  </si>
  <si>
    <t>DIỆN XÉT VỚT ĐiỀU KiỆN DỰ THI TỐT NGHIỆP T5/2016</t>
  </si>
  <si>
    <t>Nợ  3 tín chỉ</t>
  </si>
  <si>
    <t>Trưởng Khoa</t>
  </si>
  <si>
    <t>23/03/1993</t>
  </si>
  <si>
    <t>13/10/1993</t>
  </si>
  <si>
    <t>15/08/1993</t>
  </si>
  <si>
    <t xml:space="preserve">Nguyễn Đặng Phương </t>
  </si>
  <si>
    <t>24/01/1993</t>
  </si>
  <si>
    <t>Nhu</t>
  </si>
  <si>
    <t>25/12/1993</t>
  </si>
  <si>
    <t>31/07/1992</t>
  </si>
  <si>
    <t>NGÀNH:  CAO ĐẲNG KẾ TOÁN- KHOÁ:  C18KCDB ( 2012 - 2014 )</t>
  </si>
  <si>
    <t>TB3HK (54 )</t>
  </si>
  <si>
    <t>TB TOÀN
 KHOÁ ( 56 )</t>
  </si>
  <si>
    <t>MÔN 2(2)</t>
  </si>
  <si>
    <t>TBCTN(2)</t>
  </si>
  <si>
    <t>DIỆN ĐỦ ĐiỀU KiỆN DỰ THI TỐT NGHIỆP</t>
  </si>
  <si>
    <t>Trần Mạnh</t>
  </si>
  <si>
    <t>Võ Thị Như</t>
  </si>
  <si>
    <t>Phạm Thị Bích</t>
  </si>
  <si>
    <t>Lê Thị Hồng</t>
  </si>
  <si>
    <t>Đinh Lê Thanh Thùy</t>
  </si>
  <si>
    <t>Kế toán ct 1=0</t>
  </si>
  <si>
    <t>Nguyễn Trần Xuân</t>
  </si>
  <si>
    <t>Tiến</t>
  </si>
  <si>
    <t>AVTC1,Thuế nn=0</t>
  </si>
  <si>
    <t>Nguyễn Thị Dạ</t>
  </si>
  <si>
    <t>Căn bản kinh tế vĩ mô=0</t>
  </si>
  <si>
    <t>Đà Nẵng, ngày       tháng      năm 2016</t>
  </si>
  <si>
    <t>Lê Duy</t>
  </si>
  <si>
    <t>kế toán xây dựng=0</t>
  </si>
  <si>
    <t>Lê Thị Diễm</t>
  </si>
  <si>
    <t>Thuế nhà nước=3.2</t>
  </si>
  <si>
    <t>kế toán TC1=0</t>
  </si>
  <si>
    <t>Nguyễn Nữ Mỹ</t>
  </si>
  <si>
    <t>PTBCTC=3.1</t>
  </si>
  <si>
    <t>PTBCTC=0</t>
  </si>
  <si>
    <t>Lê Thị Thanh</t>
  </si>
  <si>
    <t>Kỹ năng xin việc=0
PTBCTC=0</t>
  </si>
  <si>
    <t>Đà Nẵng, ngày       tháng      năm 2014</t>
  </si>
  <si>
    <t>Đoàn Thị Ngọc</t>
  </si>
  <si>
    <t>Lê</t>
  </si>
  <si>
    <t>Nguyễn Song Kim</t>
  </si>
  <si>
    <t>Bùi Hoàng</t>
  </si>
  <si>
    <t>Lâm Thị Ánh</t>
  </si>
  <si>
    <t>Ngô Thị</t>
  </si>
  <si>
    <t>Nhiệm</t>
  </si>
  <si>
    <t>Trần Quốc</t>
  </si>
  <si>
    <t>Thịnh</t>
  </si>
  <si>
    <t>Nguyễn Nữ Quỳnh</t>
  </si>
  <si>
    <t>Đoàn Phan Khánh</t>
  </si>
  <si>
    <t>Hà Thị Ngọc</t>
  </si>
  <si>
    <t>Huỳnh Như</t>
  </si>
  <si>
    <t>Nguyễn Thị Ái</t>
  </si>
  <si>
    <t>Nguyễn Phương Thanh</t>
  </si>
  <si>
    <t>Nguyễn Xuân Dạ</t>
  </si>
  <si>
    <t>Phan Trần Huyền</t>
  </si>
  <si>
    <t>My</t>
  </si>
  <si>
    <t>Nguyễn Thị Kiều</t>
  </si>
  <si>
    <t>Mai Lê Thu</t>
  </si>
  <si>
    <t>Nguyễn Thị Bảo</t>
  </si>
  <si>
    <t>Nguyễn Huỳnh</t>
  </si>
  <si>
    <t>Sang</t>
  </si>
  <si>
    <t>Tô Thị Minh</t>
  </si>
  <si>
    <t>Đặng Thị Hải</t>
  </si>
  <si>
    <t>Lê Vĩnh Thị Bích</t>
  </si>
  <si>
    <t>Lương Thị</t>
  </si>
  <si>
    <t>Thuế nhà  nước=3.2</t>
  </si>
  <si>
    <t>Trần Phạm Mai</t>
  </si>
  <si>
    <t>Phụng</t>
  </si>
  <si>
    <t>Trương Thị Hiền</t>
  </si>
  <si>
    <t>kế toán xd=0</t>
  </si>
  <si>
    <t>Trịnh Thị</t>
  </si>
  <si>
    <t>tài chính tiền tệ=0</t>
  </si>
  <si>
    <t>Lương Thị Quế</t>
  </si>
  <si>
    <t>Huỳnh Thị</t>
  </si>
  <si>
    <t>Cúc</t>
  </si>
  <si>
    <t>Đoàn Thị Hương</t>
  </si>
  <si>
    <t>Trương Thị Thanh</t>
  </si>
  <si>
    <t>Trần Tuấn</t>
  </si>
  <si>
    <t>Kiệt</t>
  </si>
  <si>
    <t>Nguyễn Lê Hoàng</t>
  </si>
  <si>
    <t>Nguyễn Thị Bich</t>
  </si>
  <si>
    <t>Sương</t>
  </si>
  <si>
    <t>Lương Thị Hồng</t>
  </si>
  <si>
    <t>Triều</t>
  </si>
  <si>
    <t>Huỳnh Phương</t>
  </si>
  <si>
    <t>Nguyễn Thanh Ngọc</t>
  </si>
  <si>
    <t>Trịnh Thị Mỹ</t>
  </si>
  <si>
    <t>Trần Thị Như</t>
  </si>
  <si>
    <t>Toàn</t>
  </si>
  <si>
    <t>Phan Quỳnh</t>
  </si>
  <si>
    <t>thuế nhà nước=3.2</t>
  </si>
  <si>
    <t>27/01/1992</t>
  </si>
  <si>
    <t>09/02/1992</t>
  </si>
  <si>
    <t>17/01/1992</t>
  </si>
  <si>
    <t>22/06/1991</t>
  </si>
  <si>
    <t>16/09/1991</t>
  </si>
  <si>
    <t>21/06/1992</t>
  </si>
  <si>
    <t>31/01/1991</t>
  </si>
  <si>
    <t>TB TOÀN
 KHOÁ</t>
  </si>
  <si>
    <t>Đà Nẵng, Ngày      tháng     năm 2016</t>
  </si>
  <si>
    <t>MÔN 1(1)</t>
  </si>
  <si>
    <t>CHUYÊN NGÀNH:  KẾ TOÁN DOANH NGHIỆP- KHOÁ:  K19KDN ( 2013 - 2016 )</t>
  </si>
  <si>
    <t>CHUYÊN NGÀNH:  KẾ TOÁN DOANH NGHIỆP- KHOÁ:  K17KDN ( 2011 - 2015 )</t>
  </si>
  <si>
    <t xml:space="preserve">Võ Thị Ngọc </t>
  </si>
  <si>
    <t>29/06/1993</t>
  </si>
  <si>
    <t>12/09/1992</t>
  </si>
  <si>
    <t xml:space="preserve">Nguyễn Thị Yến </t>
  </si>
  <si>
    <t>23/07/1993</t>
  </si>
  <si>
    <t>01/07/1992</t>
  </si>
  <si>
    <t>15/05/1993</t>
  </si>
  <si>
    <t>15/08/1992</t>
  </si>
  <si>
    <t>Huỳnh Trương Như</t>
  </si>
  <si>
    <t>02/09/1993</t>
  </si>
  <si>
    <t>TB Khá</t>
  </si>
  <si>
    <t>20/06/1993</t>
  </si>
  <si>
    <t>16/12/1993</t>
  </si>
  <si>
    <t>CHUYÊN NGÀNH:  KẾ TOÁN DOANH NGHIỆP- KHOÁ:  D19KDN ( 2013 - 2015 )</t>
  </si>
  <si>
    <t>Môn 1(1)</t>
  </si>
  <si>
    <t>Môn 2(2)</t>
  </si>
  <si>
    <t>DIỆN ĐỀ NGHỊ CÔNG NHẬN  TỐT NGHIỆP T5/2016</t>
  </si>
  <si>
    <t>NỘP ĐƠN CNTN T5/2016-&gt; KHÔNG ĐỦ ĐK, DO NỢ AV</t>
  </si>
  <si>
    <t>Trần Vĩnh</t>
  </si>
  <si>
    <t>12/12/1991</t>
  </si>
  <si>
    <t>Ngô Thị Kim</t>
  </si>
  <si>
    <t>Hiệu</t>
  </si>
  <si>
    <t>22/05/1992</t>
  </si>
  <si>
    <t>VÀ ĐỀ NGHỊ XÉT CÔNG NHẬN TỐT NGHIỆP ĐỢT  THÁNG  5/ 2016</t>
  </si>
  <si>
    <t>CHUYÊN NGÀNH:  KẾ TOÁN DOANH NGHIỆP- KHOÁ:  K15KDN ( 2009 - 2013 )</t>
  </si>
  <si>
    <t>TB8HK (129 )</t>
  </si>
  <si>
    <t>ĐIỂM TBTN</t>
  </si>
  <si>
    <t>TB TOÀN
 KHOÁ ( 134 )</t>
  </si>
  <si>
    <t>DIỆN XÉT VỚT DỰ THI TỐT NGHIỆP</t>
  </si>
  <si>
    <t xml:space="preserve">Trần Hồng </t>
  </si>
  <si>
    <t>kế toán TCNC=0</t>
  </si>
  <si>
    <t>CHUYÊN NGÀNH:  KẾ TOÁN DOANH NGHIỆP- KHOÁ:  D17KDN ( 2011 - 2013 )</t>
  </si>
  <si>
    <t>TB4HK (63 )</t>
  </si>
  <si>
    <t>TB TOÀN
 KHOÁ ( 68 )</t>
  </si>
  <si>
    <t>Hồ Thị Ánh</t>
  </si>
  <si>
    <t>Đà Nẵng, ngày       tháng    năm 2016</t>
  </si>
  <si>
    <t>Na</t>
  </si>
  <si>
    <t>18/03/1988</t>
  </si>
  <si>
    <t>CHUYÊN NGÀNH:  KẾ TOÁN DOANH NGHIỆP- KHOÁ:  T17KDN ( 2011 - 2013 )</t>
  </si>
  <si>
    <t>TB5HK (87 )</t>
  </si>
  <si>
    <t>Đặng Quang</t>
  </si>
  <si>
    <t>Đào Thị Bích</t>
  </si>
  <si>
    <t>tiếp thị cb=0</t>
  </si>
  <si>
    <t>Lê Thị Quỳnh</t>
  </si>
  <si>
    <t>kinh tế vĩ mô=0</t>
  </si>
  <si>
    <t>Tân</t>
  </si>
  <si>
    <t>kế toán hành chính
 sự nghiệp=0</t>
  </si>
  <si>
    <t>Đà nẵng, ngày     tháng    năm 2016</t>
  </si>
  <si>
    <t>15/08/1988</t>
  </si>
  <si>
    <t>26/09/1988</t>
  </si>
  <si>
    <t>14/03/1987</t>
  </si>
  <si>
    <t>22/06/1987</t>
  </si>
  <si>
    <t>CHUYÊN NGÀNH:  KẾ TOÁN DOANH NGHIỆP- KHOÁ:  T17KDNB ( 2011 - 2014 )</t>
  </si>
  <si>
    <t>Đoàn Thị Thạch</t>
  </si>
  <si>
    <t>06/10/1985</t>
  </si>
  <si>
    <t>CHUYÊN NGÀNH:  KẾ TOÁN DOANH NGHIỆP- KHOÁ:  D17KDNB ( 2011 - 2013 )</t>
  </si>
  <si>
    <t>các mô hình ra qd=0</t>
  </si>
  <si>
    <t>Tuyết</t>
  </si>
  <si>
    <t>Cường</t>
  </si>
  <si>
    <t>20/10/1986</t>
  </si>
  <si>
    <t>CHUYÊN NGÀNH:  KẾ TOÁN DOANH NGHIỆP- KHOÁ:  D18KDNB ( 2012 - 2014 )</t>
  </si>
  <si>
    <t>Chung</t>
  </si>
  <si>
    <t>Lành</t>
  </si>
  <si>
    <t>Hoàng Thị Diễm</t>
  </si>
  <si>
    <t>Ngà</t>
  </si>
  <si>
    <t>Lâm Thị Bích</t>
  </si>
  <si>
    <t xml:space="preserve">Nguyễn Thị Thu </t>
  </si>
  <si>
    <t>Lương Thị Minh</t>
  </si>
  <si>
    <t>Huỳnh Thị Minh</t>
  </si>
  <si>
    <t>kinh tế luong =0</t>
  </si>
  <si>
    <t>Diện</t>
  </si>
  <si>
    <t>kinh tế trong 
quản trị=0</t>
  </si>
  <si>
    <t>Hưng</t>
  </si>
  <si>
    <t>15/07/1990</t>
  </si>
  <si>
    <t>17/05/1991</t>
  </si>
  <si>
    <t>11/02/1990</t>
  </si>
  <si>
    <t>06/01/1988</t>
  </si>
  <si>
    <t>10/05/1988</t>
  </si>
  <si>
    <t>12/08/1990</t>
  </si>
  <si>
    <t>23/08/1982</t>
  </si>
  <si>
    <t>01/02/1989</t>
  </si>
  <si>
    <t>12/04/1990</t>
  </si>
  <si>
    <t>CHUYÊN NGÀNH:  KẾ TOÁN DOANH NGHIỆP- KHOÁ:  T18KDNB ( 2012 - 2015 )</t>
  </si>
  <si>
    <t>Đà Nẵng, ngày       tháng     năm 2016</t>
  </si>
  <si>
    <t>Trần Thế</t>
  </si>
  <si>
    <t>27/12/1988</t>
  </si>
  <si>
    <t>Đoàn Thị Mai</t>
  </si>
  <si>
    <t>01/09/1987</t>
  </si>
  <si>
    <t>24/06/1988</t>
  </si>
  <si>
    <t>20/02/1983</t>
  </si>
  <si>
    <t>06/02/1989</t>
  </si>
  <si>
    <t>16/04/1982</t>
  </si>
  <si>
    <t>29/04/1985</t>
  </si>
  <si>
    <t>Đỗ Trần Khánh</t>
  </si>
  <si>
    <t>09/02/1989</t>
  </si>
  <si>
    <t>VÀ ĐỀ NGHỊ XÉT CÔNG NHẬN TỐT NGHIỆP ĐỢT THÁNG 5/ 2016</t>
  </si>
  <si>
    <t>CHUYÊN NGÀNH:  KẾ TOÁN KiỂM TOÁN- KHOÁ:  D18KKTB ( 2012 - 2014 )</t>
  </si>
  <si>
    <t>TB4HK (66 )</t>
  </si>
  <si>
    <t>TB TOÀN
 KHOÁ ( 71 )</t>
  </si>
  <si>
    <t>Kiểm toán tc1=0</t>
  </si>
  <si>
    <t>12/09/1989</t>
  </si>
  <si>
    <t>CHUYÊN NGÀNH:  KẾ TOÁN DOANH NGHIỆP- KHOÁ:  T16KDN ( 2010 - 2012 )</t>
  </si>
  <si>
    <t>01/05/1986</t>
  </si>
  <si>
    <t>NGÀNH: KẾ TOÁN KiỂM TOÁN- KHOÁ: K17KKT ( 2011 - 2015 )</t>
  </si>
  <si>
    <t>DIỆN ĐỀ NGHỊ CÔNG NHẬN TỐT NGHIỆP 5/2016</t>
  </si>
  <si>
    <t>nợ 6 tín chỉ</t>
  </si>
  <si>
    <t>nợ 8 tín chỉ</t>
  </si>
  <si>
    <t>Dương Thị Ngọc</t>
  </si>
  <si>
    <t>21/07/1993</t>
  </si>
  <si>
    <t xml:space="preserve">Ngô Bá Ngọc </t>
  </si>
  <si>
    <t>24/08/1993</t>
  </si>
  <si>
    <t>26/07/1993</t>
  </si>
  <si>
    <t>Nguyễn Tấn</t>
  </si>
  <si>
    <t>29/12/1993</t>
  </si>
  <si>
    <t>Nguyễn Phương</t>
  </si>
  <si>
    <t>02/04/1993</t>
  </si>
  <si>
    <t>12/10/1993</t>
  </si>
  <si>
    <t xml:space="preserve">Trần Thị Kiều </t>
  </si>
  <si>
    <t>14/10/1993</t>
  </si>
  <si>
    <t xml:space="preserve">Võ Như </t>
  </si>
  <si>
    <t>06/07/1993</t>
  </si>
  <si>
    <t xml:space="preserve">Phạm Thị Ánh </t>
  </si>
  <si>
    <t>CHUYÊN NGÀNH:  KẾ TOÁN KiỂM TOÁN- KHOÁ:  D19KKT ( 2013 - 2015 )</t>
  </si>
  <si>
    <t>NỘP ĐƠN  ĐỀ NGHỊ CNTN T5/2016-&gt; KHÔNG ĐỦ ĐK, DO NỢ AV</t>
  </si>
  <si>
    <t>Không cần làm thủ tục gì thêm, chờ thông báo và nhận bằng</t>
  </si>
  <si>
    <t>Không được nhận bằng</t>
  </si>
  <si>
    <t>Bích</t>
  </si>
  <si>
    <t xml:space="preserve">Võ Đình </t>
  </si>
  <si>
    <t>Hòa</t>
  </si>
  <si>
    <t>Đoàn Thị Thanh</t>
  </si>
  <si>
    <t>Thái Phạm Thảo</t>
  </si>
  <si>
    <t>Đồng Anh</t>
  </si>
  <si>
    <t>Huỳnh Thị Bích</t>
  </si>
  <si>
    <t>Nguyễn Thùy</t>
  </si>
  <si>
    <t>Chu Thị Khánh</t>
  </si>
  <si>
    <t xml:space="preserve">Trần Văn </t>
  </si>
  <si>
    <t>SINH VIÊN XEM KỸ VÀ ĐiỀU CHỈNH (NẾU CÓ) TRƯỚC KHI IN BẰNG</t>
  </si>
  <si>
    <t>THẮC MẮC LIÊN HỆ C LINH 0903 54 65 99- 0905 72 65 99 (gọi giờ hành chính)</t>
  </si>
  <si>
    <r>
      <rPr>
        <b/>
        <u/>
        <sz val="15"/>
        <color indexed="17"/>
        <rFont val="Arial"/>
        <family val="2"/>
      </rPr>
      <t xml:space="preserve"> CNTN</t>
    </r>
    <r>
      <rPr>
        <b/>
        <sz val="15"/>
        <color indexed="17"/>
        <rFont val="Arial"/>
        <family val="2"/>
      </rPr>
      <t xml:space="preserve"> (công nhận TN)</t>
    </r>
    <r>
      <rPr>
        <b/>
        <sz val="11"/>
        <color indexed="17"/>
        <rFont val="Arial"/>
        <family val="2"/>
      </rPr>
      <t>: c</t>
    </r>
    <r>
      <rPr>
        <b/>
        <sz val="11"/>
        <color indexed="8"/>
        <rFont val="Arial"/>
        <family val="2"/>
      </rPr>
      <t>hưa có ngày nhận bằng cụ thể, chờ thông báo. Dự kiến nhận bằng ngày 6/6/2016 .</t>
    </r>
    <r>
      <rPr>
        <b/>
        <sz val="11"/>
        <color indexed="17"/>
        <rFont val="Arial"/>
        <family val="2"/>
      </rPr>
      <t xml:space="preserve"> KHÔNG NỘP THÊM BẤT CỨ ĐƠN, GiẤY TỜ GÌ NỮA</t>
    </r>
  </si>
  <si>
    <r>
      <t xml:space="preserve">THÔNG BÁO  </t>
    </r>
    <r>
      <rPr>
        <sz val="15"/>
        <rFont val="Arial"/>
        <family val="2"/>
      </rPr>
      <t>(NHẬN BẰNG TỐT NGHIỆP</t>
    </r>
    <r>
      <rPr>
        <sz val="15"/>
        <color indexed="12"/>
        <rFont val="Arial"/>
        <family val="2"/>
      </rPr>
      <t xml:space="preserve"> kể cả khóa cũ) </t>
    </r>
  </si>
  <si>
    <r>
      <t xml:space="preserve">Sinh viên </t>
    </r>
    <r>
      <rPr>
        <b/>
        <u/>
        <sz val="14"/>
        <rFont val="Arial"/>
        <family val="2"/>
      </rPr>
      <t>đã được công nhận  tốt nghiệp</t>
    </r>
    <r>
      <rPr>
        <u/>
        <sz val="10"/>
        <rFont val="Arial"/>
        <family val="2"/>
      </rPr>
      <t>-</t>
    </r>
    <r>
      <rPr>
        <b/>
        <sz val="10"/>
        <color indexed="60"/>
        <rFont val="Arial"/>
        <family val="2"/>
      </rPr>
      <t xml:space="preserve"> CNTN</t>
    </r>
    <r>
      <rPr>
        <u/>
        <sz val="10"/>
        <rFont val="Arial"/>
        <family val="2"/>
      </rPr>
      <t xml:space="preserve"> </t>
    </r>
  </si>
  <si>
    <t>Tham dự Lễ phát bằng tại Nhà hát Trưng Vương:</t>
  </si>
  <si>
    <t>Sinh viên đạt xếp loại xuất sắc (sẽ có ds cụ thể) được dự lễ phát bằng tại Trưng Vương lúc 6h30, ngày 5/6/2015. SV đến sau sân khấu gặp Cô Linh lúc 6h15 để nhận áo (đem theo CMND).</t>
  </si>
  <si>
    <t>Tham dự Lễ phát bằng tại Trường, P. 713- Quang Trung</t>
  </si>
  <si>
    <r>
      <t>Sinh viên không có DS dự Lễ tại nhà hát Trưng Vương  được dự lễ phát bằng tại Trường, P.713- QT lúc 13h30, ngày 7/6/2015. 
SV đến Hội trường lúc</t>
    </r>
    <r>
      <rPr>
        <sz val="14"/>
        <color indexed="10"/>
        <rFont val="Arial"/>
        <family val="2"/>
      </rPr>
      <t xml:space="preserve"> 12h30, Chủ nhật 7/5/15</t>
    </r>
    <r>
      <rPr>
        <sz val="14"/>
        <rFont val="Arial"/>
        <family val="2"/>
      </rPr>
      <t xml:space="preserve"> để nhận áo. Vào Hội trường </t>
    </r>
    <r>
      <rPr>
        <sz val="14"/>
        <color indexed="10"/>
        <rFont val="Arial"/>
        <family val="2"/>
      </rPr>
      <t>ngồi theo nhóm, C Linh sẽ hướng dẫn theo</t>
    </r>
    <r>
      <rPr>
        <sz val="14"/>
        <rFont val="Arial"/>
        <family val="2"/>
      </rPr>
      <t xml:space="preserve"> </t>
    </r>
    <r>
      <rPr>
        <sz val="14"/>
        <color indexed="10"/>
        <rFont val="Arial"/>
        <family val="2"/>
      </rPr>
      <t>DS phân nhóm thông báo trước ngày 7/5</t>
    </r>
    <r>
      <rPr>
        <sz val="14"/>
        <rFont val="Arial"/>
        <family val="2"/>
      </rPr>
      <t xml:space="preserve">. Đúng 13h sẽ được nhận áo tại chỗ ngồi (phải có CMND hoặc giấy phép lái xe mới được nhận áo). Sau 13h15 sẽ KHÔNG bổ sung bất kỳ trường hợp nào, bạn nào không đi được báo Cô Linh để dự Lễ với khóa sau (chưa biết khi nào)
</t>
    </r>
    <r>
      <rPr>
        <sz val="14"/>
        <color indexed="12"/>
        <rFont val="Arial"/>
        <family val="2"/>
      </rPr>
      <t xml:space="preserve">Sinh viên mặc áo, chỉnh trang và làm Lễ lúc 13h30 (nhắc lại: sinh viên phải đến Hội trường trước 13h)
</t>
    </r>
    <r>
      <rPr>
        <sz val="14"/>
        <rFont val="Arial"/>
        <family val="2"/>
      </rPr>
      <t xml:space="preserve">Sau khi làm Lễ sinh viên trả lại áo phía sau hậu trường và nhận lại CMND trước </t>
    </r>
    <r>
      <rPr>
        <sz val="14"/>
        <color indexed="60"/>
        <rFont val="Arial"/>
        <family val="2"/>
      </rPr>
      <t>15h30 7/5/2015</t>
    </r>
  </si>
  <si>
    <r>
      <t xml:space="preserve">KHÓA CŨ: Nếu dự Lễ phát bằng 13h ngày 7/6/2015 thì gởi mail trước 15h 3/6/2015 để đăng ký hatrinhphuonglinh@duytan.edu.vn. Ghi thông tin SV: mã số, tên, lớp, điện thoại- Khoa không trả lời mail. 16h 3/6 xem danh sách phân nhóm và GV phụ trách nhóm nếu có đăng ký. 
</t>
    </r>
    <r>
      <rPr>
        <sz val="14"/>
        <color indexed="10"/>
        <rFont val="Arial"/>
        <family val="2"/>
      </rPr>
      <t>Chú ý: vì hồ sơ tốt nghiệp nên không thể bổ sung</t>
    </r>
  </si>
  <si>
    <t>Khi đi làm lễ, xem danh sách mình có tên trong nhóm nào- tên G viên phụ trách và chỉ đem theo CMND hoặc giấy phép lái xe để cược mượn áo. Không cần làm thủ tục gì cả</t>
  </si>
  <si>
    <r>
      <rPr>
        <b/>
        <u/>
        <sz val="14"/>
        <color indexed="60"/>
        <rFont val="Arial"/>
        <family val="2"/>
      </rPr>
      <t xml:space="preserve">Ngày 5 và 7/5/2015 </t>
    </r>
    <r>
      <rPr>
        <b/>
        <u/>
        <sz val="16"/>
        <color indexed="60"/>
        <rFont val="Arial"/>
        <family val="2"/>
      </rPr>
      <t>chỉ làm lễ, chưa có bằng</t>
    </r>
    <r>
      <rPr>
        <sz val="16"/>
        <rFont val="Arial"/>
        <family val="2"/>
      </rPr>
      <t>, Khoa sẽ thông báo thời gian nhận bằng và bảng điểm tại khoa sau (</t>
    </r>
    <r>
      <rPr>
        <sz val="16"/>
        <color indexed="60"/>
        <rFont val="Arial"/>
        <family val="2"/>
      </rPr>
      <t>hiện tại chưa có thông báo thời gian nhận bằng +bảng điểm</t>
    </r>
    <r>
      <rPr>
        <sz val="16"/>
        <rFont val="Arial"/>
        <family val="2"/>
      </rPr>
      <t>)</t>
    </r>
  </si>
  <si>
    <r>
      <t xml:space="preserve">Nếu bận </t>
    </r>
    <r>
      <rPr>
        <i/>
        <u/>
        <sz val="18"/>
        <color indexed="9"/>
        <rFont val="Arial"/>
        <family val="2"/>
      </rPr>
      <t>có thể không dự</t>
    </r>
    <r>
      <rPr>
        <sz val="18"/>
        <color indexed="9"/>
        <rFont val="Arial"/>
        <family val="2"/>
      </rPr>
      <t xml:space="preserve"> lễ phát bằng- làm thủ tục nhận bằng như các bạn khác
</t>
    </r>
    <r>
      <rPr>
        <sz val="20"/>
        <color indexed="9"/>
        <rFont val="Arial"/>
        <family val="2"/>
      </rPr>
      <t xml:space="preserve"> Chú ý: nếu sinh viên nộp lệ phí và nhận</t>
    </r>
    <r>
      <rPr>
        <sz val="20"/>
        <color indexed="10"/>
        <rFont val="Arial"/>
        <family val="2"/>
      </rPr>
      <t xml:space="preserve"> </t>
    </r>
    <r>
      <rPr>
        <u/>
        <sz val="20"/>
        <color indexed="10"/>
        <rFont val="Arial"/>
        <family val="2"/>
      </rPr>
      <t xml:space="preserve">Giấy thanh toán ra trường </t>
    </r>
    <r>
      <rPr>
        <sz val="20"/>
        <color indexed="10"/>
        <rFont val="Arial"/>
        <family val="2"/>
      </rPr>
      <t>t</t>
    </r>
    <r>
      <rPr>
        <sz val="20"/>
        <color indexed="9"/>
        <rFont val="Arial"/>
        <family val="2"/>
      </rPr>
      <t xml:space="preserve">rước thì giữ giấy đó, </t>
    </r>
    <r>
      <rPr>
        <sz val="20"/>
        <color indexed="10"/>
        <rFont val="Arial"/>
        <family val="2"/>
      </rPr>
      <t>KHÔNG ĐẾN Khoa+P Đào tạo</t>
    </r>
    <r>
      <rPr>
        <sz val="20"/>
        <color indexed="9"/>
        <rFont val="Arial"/>
        <family val="2"/>
      </rPr>
      <t>, khi đến nhận bằng tại khoa mới nộp để nhận bằng + bảng điểm</t>
    </r>
  </si>
  <si>
    <t>(có danh sách các sheet bên cạnh):</t>
  </si>
  <si>
    <t>Thủ tục nhận bằng và bảng điểm tại khoa</t>
  </si>
  <si>
    <r>
      <rPr>
        <b/>
        <u/>
        <sz val="14"/>
        <color indexed="36"/>
        <rFont val="Arial"/>
        <family val="2"/>
      </rPr>
      <t>Thủ tục nhận bằng</t>
    </r>
    <r>
      <rPr>
        <b/>
        <u/>
        <sz val="14"/>
        <rFont val="Arial"/>
        <family val="2"/>
      </rPr>
      <t xml:space="preserve"> </t>
    </r>
    <r>
      <rPr>
        <u/>
        <sz val="12"/>
        <color indexed="10"/>
        <rFont val="Arial"/>
        <family val="2"/>
      </rPr>
      <t>:</t>
    </r>
    <r>
      <rPr>
        <b/>
        <u/>
        <sz val="14"/>
        <color indexed="10"/>
        <rFont val="Arial"/>
        <family val="2"/>
      </rPr>
      <t xml:space="preserve">(chú ý đi đúng thứ tự 1 --&gt;4): </t>
    </r>
    <r>
      <rPr>
        <b/>
        <u/>
        <sz val="14"/>
        <color indexed="36"/>
        <rFont val="Arial"/>
        <family val="2"/>
      </rPr>
      <t>làm thủ tục và nhận trong giờ hành chính</t>
    </r>
    <r>
      <rPr>
        <sz val="12"/>
        <color indexed="10"/>
        <rFont val="Arial"/>
        <family val="2"/>
      </rPr>
      <t xml:space="preserve">
</t>
    </r>
    <r>
      <rPr>
        <sz val="14"/>
        <rFont val="Arial"/>
        <family val="2"/>
      </rPr>
      <t xml:space="preserve">
</t>
    </r>
    <r>
      <rPr>
        <b/>
        <u/>
        <sz val="15"/>
        <rFont val="Arial"/>
        <family val="2"/>
      </rPr>
      <t>1</t>
    </r>
    <r>
      <rPr>
        <sz val="15"/>
        <rFont val="Arial"/>
        <family val="2"/>
      </rPr>
      <t>.</t>
    </r>
    <r>
      <rPr>
        <b/>
        <sz val="15"/>
        <rFont val="Arial"/>
        <family val="2"/>
      </rPr>
      <t xml:space="preserve">Đến P.KHTC, </t>
    </r>
    <r>
      <rPr>
        <sz val="15"/>
        <rFont val="Arial"/>
        <family val="2"/>
      </rPr>
      <t xml:space="preserve">21 Nguyễn Văn Linh nộp phí 150.000đ và nhận Phiếu Thanh toán ra trường    </t>
    </r>
    <r>
      <rPr>
        <sz val="14"/>
        <color indexed="12"/>
        <rFont val="Arial"/>
        <family val="2"/>
      </rPr>
      <t xml:space="preserve"> (từ ngày 1/6/2016 đến lúc nhận bằng, được làm thay)</t>
    </r>
    <r>
      <rPr>
        <sz val="10"/>
        <rFont val="Arial"/>
        <family val="2"/>
      </rPr>
      <t xml:space="preserve">
</t>
    </r>
    <r>
      <rPr>
        <b/>
        <u/>
        <sz val="15"/>
        <rFont val="Arial"/>
        <family val="2"/>
      </rPr>
      <t xml:space="preserve">2.Đến </t>
    </r>
    <r>
      <rPr>
        <b/>
        <sz val="15"/>
        <rFont val="Arial"/>
        <family val="2"/>
      </rPr>
      <t xml:space="preserve">VP Đoàn Thanh niên: - </t>
    </r>
    <r>
      <rPr>
        <b/>
        <sz val="15"/>
        <color indexed="17"/>
        <rFont val="Arial"/>
        <family val="2"/>
      </rPr>
      <t xml:space="preserve">tại số 3 Quang Trung </t>
    </r>
    <r>
      <rPr>
        <b/>
        <sz val="15"/>
        <rFont val="Arial"/>
        <family val="2"/>
      </rPr>
      <t xml:space="preserve">ký xác nhận </t>
    </r>
    <r>
      <rPr>
        <b/>
        <sz val="15"/>
        <color rgb="FF0000FF"/>
        <rFont val="Arial"/>
        <family val="2"/>
      </rPr>
      <t>(bắt buộc)</t>
    </r>
    <r>
      <rPr>
        <sz val="15"/>
        <rFont val="Arial"/>
        <family val="2"/>
      </rPr>
      <t>.</t>
    </r>
    <r>
      <rPr>
        <sz val="14"/>
        <rFont val="Arial"/>
        <family val="2"/>
      </rPr>
      <t xml:space="preserve"> </t>
    </r>
    <r>
      <rPr>
        <sz val="14"/>
        <color indexed="12"/>
        <rFont val="Arial"/>
        <family val="2"/>
      </rPr>
      <t xml:space="preserve">từ ngày 1/6/2016 đến lúc nhận bằng, KHÔNG được làm thay, </t>
    </r>
    <r>
      <rPr>
        <sz val="11"/>
        <color indexed="40"/>
        <rFont val="Arial"/>
        <family val="2"/>
      </rPr>
      <t>Bắt buộc phải có chữ ký của CB Đoàn mới đến khoa nhận bằng )</t>
    </r>
    <r>
      <rPr>
        <sz val="15"/>
        <rFont val="Arial"/>
        <family val="2"/>
      </rPr>
      <t xml:space="preserve">
</t>
    </r>
    <r>
      <rPr>
        <b/>
        <u/>
        <sz val="15"/>
        <rFont val="Arial"/>
        <family val="2"/>
      </rPr>
      <t>3.Đến</t>
    </r>
    <r>
      <rPr>
        <sz val="15"/>
        <rFont val="Arial"/>
        <family val="2"/>
      </rPr>
      <t>.</t>
    </r>
    <r>
      <rPr>
        <b/>
        <u/>
        <sz val="15"/>
        <rFont val="Arial"/>
        <family val="2"/>
      </rPr>
      <t>P. Công tác HSSV,  P. 109 -Phan Thanh,</t>
    </r>
    <r>
      <rPr>
        <sz val="15"/>
        <rFont val="Arial"/>
        <family val="2"/>
      </rPr>
      <t xml:space="preserve"> nhận hồ sơ: </t>
    </r>
    <r>
      <rPr>
        <sz val="15"/>
        <color indexed="12"/>
        <rFont val="Arial"/>
        <family val="2"/>
      </rPr>
      <t>chưa có ngày, chờ thông báo, không được làm thay</t>
    </r>
    <r>
      <rPr>
        <sz val="15"/>
        <rFont val="Arial"/>
        <family val="2"/>
      </rPr>
      <t xml:space="preserve">
4.</t>
    </r>
    <r>
      <rPr>
        <b/>
        <u/>
        <sz val="15"/>
        <rFont val="Arial"/>
        <family val="2"/>
      </rPr>
      <t>Khoa Kế toán-tầng lững 184 N V Linh</t>
    </r>
    <r>
      <rPr>
        <sz val="15"/>
        <rFont val="Arial"/>
        <family val="2"/>
      </rPr>
      <t xml:space="preserve"> nhận bằng và bảng điểm, KHÔNG được làm thay-  </t>
    </r>
    <r>
      <rPr>
        <sz val="15"/>
        <color rgb="FFFF0000"/>
        <rFont val="Arial"/>
        <family val="2"/>
      </rPr>
      <t xml:space="preserve">Hiện tại CHƯA IN BẰNG nên chưa thông báo được ngày nhận bằng, </t>
    </r>
    <r>
      <rPr>
        <sz val="15"/>
        <rFont val="Arial"/>
        <family val="2"/>
      </rPr>
      <t xml:space="preserve">- </t>
    </r>
    <r>
      <rPr>
        <sz val="12"/>
        <color indexed="17"/>
        <rFont val="Arial"/>
        <family val="2"/>
      </rPr>
      <t>Nếu không nhận được, cần bằng gấp xem phần nhận thay, cần bằng gấp bên dưới</t>
    </r>
  </si>
  <si>
    <r>
      <t xml:space="preserve">GiẢI THÍCH THÊM VỀ PHẦN THỦ TỤC NHẬN BẰNG
Sinh viên phải đi đúng thứ tự: Đến P. KHTC--&gt; đến VP Đoàn--&gt; đến P. CTHSSV, đến Khoa sau cùng
 </t>
    </r>
    <r>
      <rPr>
        <sz val="20"/>
        <color indexed="10"/>
        <rFont val="Arial"/>
        <family val="2"/>
      </rPr>
      <t>(bắt buộc phải có 3 chữ ký của 3 đơn vị này mới đến khoa nhận bằng )</t>
    </r>
  </si>
  <si>
    <t>KHI ĐI NHẬN BẰNG NHỚ ĐEM THEO GiẤY TỜ TÙY THÂN CÓ GIÁ TRỊ, CÓ ẢNH (CHỨNG MINH ND, giấy phép lái xe..)</t>
  </si>
  <si>
    <r>
      <t xml:space="preserve">và phiếu thanh toán ra trường, </t>
    </r>
    <r>
      <rPr>
        <b/>
        <u/>
        <sz val="15"/>
        <color indexed="60"/>
        <rFont val="Times New Roman"/>
        <family val="1"/>
      </rPr>
      <t>Sinh viên bảo vệ</t>
    </r>
    <r>
      <rPr>
        <b/>
        <u/>
        <sz val="15"/>
        <color indexed="12"/>
        <rFont val="Times New Roman"/>
        <family val="1"/>
      </rPr>
      <t xml:space="preserve"> đem theo xác nhận của Thư viện nộp lại khoa</t>
    </r>
  </si>
  <si>
    <r>
      <rPr>
        <b/>
        <u/>
        <sz val="15"/>
        <color indexed="12"/>
        <rFont val="Arial"/>
        <family val="2"/>
      </rPr>
      <t xml:space="preserve">BẰNG TẠM THỜI: </t>
    </r>
    <r>
      <rPr>
        <sz val="15"/>
        <rFont val="Arial"/>
        <family val="2"/>
      </rPr>
      <t xml:space="preserve">không có bằng tạm thời, Không cấp giấy xác nhận cho SV sắp có bằng, chờ thông báo. Dự kiến ngày 6/6/2016 có bằng. </t>
    </r>
    <r>
      <rPr>
        <sz val="15"/>
        <color rgb="FFFF0000"/>
        <rFont val="Arial"/>
        <family val="2"/>
      </rPr>
      <t xml:space="preserve">Hiện tại CHƯA IN BẰNG </t>
    </r>
  </si>
  <si>
    <r>
      <rPr>
        <b/>
        <u/>
        <sz val="15"/>
        <color indexed="12"/>
        <rFont val="Arial"/>
        <family val="2"/>
      </rPr>
      <t>BẬN ViỆC, KHÔNG NHẬN ĐƯỢC</t>
    </r>
    <r>
      <rPr>
        <sz val="15"/>
        <rFont val="Arial"/>
        <family val="2"/>
      </rPr>
      <t xml:space="preserve">: 
Sau này nhận bất kỳ giờ nào trong giờ hành chính tại VP khoa- P. 701 - 182 NV Linh
  </t>
    </r>
    <r>
      <rPr>
        <sz val="12"/>
        <color indexed="17"/>
        <rFont val="Arial"/>
        <family val="2"/>
      </rPr>
      <t>(làm thủ tục như trên- liên hệ C Linh trước khi đến 0905 72 65 99- 0903 54 6599)</t>
    </r>
  </si>
  <si>
    <r>
      <rPr>
        <b/>
        <u/>
        <sz val="15"/>
        <color indexed="12"/>
        <rFont val="Arial"/>
        <family val="2"/>
      </rPr>
      <t>CẦN BẰNG GẤP</t>
    </r>
    <r>
      <rPr>
        <sz val="15"/>
        <rFont val="Arial"/>
        <family val="2"/>
      </rPr>
      <t xml:space="preserve">: </t>
    </r>
    <r>
      <rPr>
        <sz val="14"/>
        <rFont val="Arial"/>
        <family val="2"/>
      </rPr>
      <t xml:space="preserve">nếu cần gấp thì làm thủ tục như trên và chờ thông báo, dự kiến ngày 6/6/2016 có bằng, không cấp giấy xác nhận, không có bằng tạm thời cho SV sắp nhận bằng.  </t>
    </r>
    <r>
      <rPr>
        <sz val="14"/>
        <color rgb="FFFF0000"/>
        <rFont val="Arial"/>
        <family val="2"/>
      </rPr>
      <t>Hiện tại chưa có bằng</t>
    </r>
  </si>
  <si>
    <r>
      <rPr>
        <b/>
        <u/>
        <sz val="15"/>
        <color indexed="12"/>
        <rFont val="Arial"/>
        <family val="2"/>
      </rPr>
      <t>NHẬN THAY</t>
    </r>
    <r>
      <rPr>
        <sz val="15"/>
        <rFont val="Arial"/>
        <family val="2"/>
      </rPr>
      <t>: không cho nhận thay. Chi tiết liên hệ P. Đào tạo- P.206 Phan Thanh, ĐT 05113 650 403 (xin số 134- gặp Thầy TUỆ)</t>
    </r>
  </si>
  <si>
    <r>
      <t>Sinh viên  cần</t>
    </r>
    <r>
      <rPr>
        <b/>
        <u/>
        <sz val="15"/>
        <color indexed="12"/>
        <rFont val="Arial"/>
        <family val="2"/>
      </rPr>
      <t xml:space="preserve"> bảng điểm, chứng nhận </t>
    </r>
    <r>
      <rPr>
        <sz val="15"/>
        <color indexed="12"/>
        <rFont val="Arial"/>
        <family val="2"/>
      </rPr>
      <t>để xin việc</t>
    </r>
    <r>
      <rPr>
        <sz val="12"/>
        <color indexed="12"/>
        <rFont val="Arial"/>
        <family val="2"/>
      </rPr>
      <t xml:space="preserve"> </t>
    </r>
    <r>
      <rPr>
        <sz val="10"/>
        <color rgb="FFFF0000"/>
        <rFont val="Arial"/>
        <family val="2"/>
      </rPr>
      <t>(trường hợp chưa đủ điều kiện nhận bằng):</t>
    </r>
  </si>
  <si>
    <t>Sinh viên đã nhận bằng cần điều chỉnh bảng điểm, bằng ...(nếu có)</t>
  </si>
  <si>
    <t>Liên hệ P Đào tạo, tầng 2-209 Phan Thanh, gặp Thầy Thăng</t>
  </si>
  <si>
    <t>Cấp lại bằng tốt nghiệp hay không ?</t>
  </si>
  <si>
    <t xml:space="preserve">Không thể cấp lại vì bất cứ lý do gì. Ngay khi nhận bằng và bảng điểm SV photo, công chứng ngay. Lưu giữ cẩn thận </t>
  </si>
  <si>
    <t>ĐỢT THI tốt nghiệp VÀ NHẬN BẰNG TiẾP THEO</t>
  </si>
  <si>
    <t>Chưa có kế hoạch cụ thể, chờ thông báo</t>
  </si>
  <si>
    <t>THI LẠI KHẢO SÁT ANH VĂN VÀ TIN</t>
  </si>
  <si>
    <t>LỊCH THỰC TẬP TỐT NGHIỆP</t>
  </si>
  <si>
    <t>Nộp đơn CÔNG NHẬN TỐT NGHIỆP từ ngày 10--&gt;15/6/2014 mới được nhận (mẫu có tại khoa), KỂ CẢ KHÓA K16+K17KCDNộp đơn CÔNG NHẬN TỐT NGHIỆP từ ngày 10--&gt;15/6/2014 mới được nhận (mẫu có tại khoa), KỂ CẢ KHÓA K16+K17KCDKHOA KẾ TOÁN  PHÁT BẰNG  CHÍNH THỨC</t>
  </si>
  <si>
    <r>
      <rPr>
        <b/>
        <u/>
        <sz val="15"/>
        <color indexed="12"/>
        <rFont val="Arial"/>
        <family val="2"/>
      </rPr>
      <t>BẬN VIỆC, KHÔNG NHẬN ĐƯỢC</t>
    </r>
    <r>
      <rPr>
        <sz val="15"/>
        <rFont val="Arial"/>
        <family val="2"/>
      </rPr>
      <t xml:space="preserve">: 
Sau này Nhận bất kỳ giờ nào trong giờ hành chính tại VP khoa- P. 701 - 182 NV Linh
 </t>
    </r>
    <r>
      <rPr>
        <sz val="12"/>
        <color indexed="17"/>
        <rFont val="Arial"/>
        <family val="2"/>
      </rPr>
      <t>(làm thủ tục như trên- liên hệ C Linh trước khi đến 0905 72 65 99- 0903 54 6599)</t>
    </r>
  </si>
  <si>
    <r>
      <t xml:space="preserve">HƯỚNG DẪN NHẬN BẰNG TẠI KHOA
</t>
    </r>
    <r>
      <rPr>
        <sz val="15"/>
        <rFont val="Arial"/>
        <family val="2"/>
      </rPr>
      <t>(theo LỊCH trên- sinh viên đã ký xác nhận tại P. KHTC+P. CTHSV+VP Đoàn rồi mới đến Khoa)</t>
    </r>
  </si>
  <si>
    <t xml:space="preserve">Ký tên vào Sổ tại khoa </t>
  </si>
  <si>
    <r>
      <t xml:space="preserve">Ký tên vào PHIẾU thanh toán ra trường </t>
    </r>
    <r>
      <rPr>
        <sz val="12"/>
        <rFont val="Arial"/>
        <family val="2"/>
      </rPr>
      <t xml:space="preserve"> (SV Phải ghi đủ phần … trên phiếu)</t>
    </r>
  </si>
  <si>
    <t>3 .Nộp  Phiếu Thanh toán ra trường và
 trình Chứng minh ND cho C LINH để nhận bằng</t>
  </si>
  <si>
    <t>(Phải đến P Công tác HSSV + VP Đoàn trước rồi mới nhận bằng, không cần ký mục P.Đào tạo)</t>
  </si>
  <si>
    <r>
      <t xml:space="preserve">Sinh viên KHÓA CŨ, </t>
    </r>
    <r>
      <rPr>
        <b/>
        <u/>
        <sz val="12"/>
        <color indexed="17"/>
        <rFont val="Arial"/>
        <family val="2"/>
      </rPr>
      <t xml:space="preserve">KHÔNG THI TỐT NGHIỆP ĐỢT tháng 5-2016 này </t>
    </r>
    <r>
      <rPr>
        <sz val="12"/>
        <color indexed="8"/>
        <rFont val="Arial"/>
        <family val="2"/>
      </rPr>
      <t xml:space="preserve">, nếu đã trả nợ xong môn học hoặc mới thi đạt KS anh văn, tin thì phải nộp đơn "ĐƠN XÉT THAM DỰ TỐT NGHIỆP" mới được nhận bằng tháng 6-2016 này. 
</t>
    </r>
    <r>
      <rPr>
        <b/>
        <u/>
        <sz val="12"/>
        <color indexed="17"/>
        <rFont val="Arial"/>
        <family val="2"/>
      </rPr>
      <t xml:space="preserve">(chú ý: khóa cũ nếu </t>
    </r>
    <r>
      <rPr>
        <b/>
        <u/>
        <sz val="12"/>
        <color rgb="FFFF0000"/>
        <rFont val="Arial"/>
        <family val="2"/>
      </rPr>
      <t>có thi tốt nghiệp</t>
    </r>
    <r>
      <rPr>
        <b/>
        <u/>
        <sz val="12"/>
        <color indexed="17"/>
        <rFont val="Arial"/>
        <family val="2"/>
      </rPr>
      <t xml:space="preserve"> đợt tháng 5-2016 này thì không cần nộp bất cứ đơn hay  giấy tờ gì thêm, dù mới trả xong nhưng đã nộp đơn DỰ THI và diện CNTN thì nay không làm đơn công nhận tốt nghiệp nữa)</t>
    </r>
    <r>
      <rPr>
        <sz val="12"/>
        <color indexed="8"/>
        <rFont val="Arial"/>
        <family val="2"/>
      </rPr>
      <t xml:space="preserve">
Nếu chưa nộp đơn thì theo dõi đợt nhận bằng tiếp theo (chưa biết ngày thi đợt tiếp theo)
(Sinh viên khóa cũ về thực tập, thi tốt nghiệp, nhận bằng đợt tới : phải nộp đơn mới được tham gia. Theo dõi thông tin tại web khoa, mục tốt nghiệp để nộp đúng thời gian- </t>
    </r>
    <r>
      <rPr>
        <sz val="12"/>
        <color rgb="FFFF0000"/>
        <rFont val="Arial"/>
        <family val="2"/>
      </rPr>
      <t>K18- D20-K19KCD nay là KHÓA CŨ</t>
    </r>
    <r>
      <rPr>
        <sz val="12"/>
        <color indexed="8"/>
        <rFont val="Arial"/>
        <family val="2"/>
      </rPr>
      <t>)</t>
    </r>
  </si>
  <si>
    <r>
      <t xml:space="preserve">SV diện </t>
    </r>
    <r>
      <rPr>
        <sz val="50"/>
        <color rgb="FF0000FF"/>
        <rFont val="Times New Roman"/>
        <family val="1"/>
      </rPr>
      <t>công nhận TN</t>
    </r>
    <r>
      <rPr>
        <sz val="50"/>
        <color rgb="FFFF0000"/>
        <rFont val="Times New Roman"/>
        <family val="1"/>
      </rPr>
      <t xml:space="preserve"> </t>
    </r>
    <r>
      <rPr>
        <sz val="50"/>
        <color rgb="FF0000FF"/>
        <rFont val="Times New Roman"/>
        <family val="1"/>
      </rPr>
      <t>(CNTN)</t>
    </r>
    <r>
      <rPr>
        <sz val="50"/>
        <color rgb="FFFF0000"/>
        <rFont val="Times New Roman"/>
        <family val="1"/>
      </rPr>
      <t xml:space="preserve"> có tên trong danh sách các sheet bên cạnh xem thông báo  này làm  thủ tục nhận bằng. 
Không nộp bất cứ </t>
    </r>
    <r>
      <rPr>
        <b/>
        <u/>
        <sz val="50"/>
        <color rgb="FFC00000"/>
        <rFont val="Times New Roman"/>
        <family val="1"/>
      </rPr>
      <t>đơn hay giấy tờ</t>
    </r>
    <r>
      <rPr>
        <sz val="50"/>
        <color rgb="FFFF0000"/>
        <rFont val="Times New Roman"/>
        <family val="1"/>
      </rPr>
      <t xml:space="preserve"> nào nữa.
</t>
    </r>
    <r>
      <rPr>
        <sz val="20"/>
        <color indexed="28"/>
        <rFont val="Times New Roman"/>
        <family val="1"/>
      </rPr>
      <t>Trong này có thông báo ngày, giờ nhận bằng, bận việc không nhận được, nhận thay…. Sinh viên nên đọc kỹ</t>
    </r>
  </si>
  <si>
    <t>THÔNG BÁO  tất cả SINH VIÊN KHÓA HIỆN TẠI, khóa CŨ  
CÓ THI VÀ NỘP ĐƠN CNTN ĐỢT THÁNG 5-2016</t>
  </si>
  <si>
    <t>CHUYÊN NGÀNH:  KẾ TOÁN DOANH NGHIỆP- KHOÁ:  D20KDN ( 2014 - 2016 )</t>
  </si>
  <si>
    <t>Đinh Thị Thuý</t>
  </si>
  <si>
    <t>Hoàng Kiều</t>
  </si>
  <si>
    <t>Nhị</t>
  </si>
  <si>
    <t>Trần Ngọc Hoàng</t>
  </si>
  <si>
    <t>Hoàng Thị Ngọc</t>
  </si>
  <si>
    <t>Võ Thị Nhật</t>
  </si>
  <si>
    <t>Công</t>
  </si>
  <si>
    <t>Phạm Như</t>
  </si>
  <si>
    <t>Hải</t>
  </si>
  <si>
    <t>Trần Thị Lệ</t>
  </si>
  <si>
    <t>Hoài</t>
  </si>
  <si>
    <t>Lâm</t>
  </si>
  <si>
    <t>Nguyễn Thị Khánh</t>
  </si>
  <si>
    <t xml:space="preserve">Trần Thị Hằng </t>
  </si>
  <si>
    <t>Lê Thị Lệ</t>
  </si>
  <si>
    <t>Phạm Thị Tú</t>
  </si>
  <si>
    <t>Phạm Quang</t>
  </si>
  <si>
    <t>Chức</t>
  </si>
  <si>
    <t>nợ 0 tín chỉ</t>
  </si>
  <si>
    <t>Nguyễn Đức</t>
  </si>
  <si>
    <t>Huỳnh Văn</t>
  </si>
  <si>
    <t>Dương Thị Hạnh</t>
  </si>
  <si>
    <t xml:space="preserve">TB </t>
  </si>
  <si>
    <t>Hoàng Hải</t>
  </si>
  <si>
    <t>Nguyễn Trọng</t>
  </si>
  <si>
    <t>Nghĩa</t>
  </si>
  <si>
    <t>Võ Thị Ái</t>
  </si>
  <si>
    <t>Lê Hoàng</t>
  </si>
  <si>
    <t>Trương Thị Ái</t>
  </si>
  <si>
    <t>Nguyễn Thị Thuỳ</t>
  </si>
  <si>
    <t>nợ 2 tín chỉ</t>
  </si>
  <si>
    <t>Nguyễn Đức Anh</t>
  </si>
  <si>
    <t>Nguyễn Hoàng Trúc</t>
  </si>
  <si>
    <t>Ngô Tấn</t>
  </si>
  <si>
    <t>Thạnh</t>
  </si>
  <si>
    <t>Nguyễn Thị Vân</t>
  </si>
  <si>
    <t>Hồ Thị Lệ</t>
  </si>
  <si>
    <t>Nguyễn Khánh</t>
  </si>
  <si>
    <t>Lưu Thị</t>
  </si>
  <si>
    <t>Bắc Giang</t>
  </si>
  <si>
    <t>Thái Nguyễn</t>
  </si>
  <si>
    <t>Nguyễn Đình Bích</t>
  </si>
  <si>
    <t>Dương Thị Thanh</t>
  </si>
  <si>
    <t>Nhàn</t>
  </si>
  <si>
    <t>Đào Thị Phương</t>
  </si>
  <si>
    <t>Bùi Thị Mỹ</t>
  </si>
  <si>
    <t>Võ Thị Quý</t>
  </si>
  <si>
    <t>Lương</t>
  </si>
  <si>
    <t>Hồ Thị Ngọc</t>
  </si>
  <si>
    <t>Thiện</t>
  </si>
  <si>
    <t>Nguyễn Lê</t>
  </si>
  <si>
    <t>Kiên Giang</t>
  </si>
  <si>
    <t>Lê Minh</t>
  </si>
  <si>
    <t>Vũ Hồng</t>
  </si>
  <si>
    <t>Phạm Thị Lan</t>
  </si>
  <si>
    <t>Nguyễn Nhật</t>
  </si>
  <si>
    <t>Tạ Thị Hồng</t>
  </si>
  <si>
    <t>Hân</t>
  </si>
  <si>
    <t>Đinh Hoàng Diệu</t>
  </si>
  <si>
    <t>Nguyễn Ngọc Minh</t>
  </si>
  <si>
    <t>Trần Minh</t>
  </si>
  <si>
    <t>Thắng</t>
  </si>
  <si>
    <t>Nguyễn Tài</t>
  </si>
  <si>
    <t>Thọ</t>
  </si>
  <si>
    <t>Võ Thị Thúy</t>
  </si>
  <si>
    <t>Trung</t>
  </si>
  <si>
    <t>Huỳnh Nguyễn Phương</t>
  </si>
  <si>
    <t>Nguyễn Thị Lệ</t>
  </si>
  <si>
    <t>Hướng</t>
  </si>
  <si>
    <t>Lữ Học Phương</t>
  </si>
  <si>
    <t>Nguyễn Thị Giang</t>
  </si>
  <si>
    <t>Nguyễn Lương Minh</t>
  </si>
  <si>
    <t>Phạm Thị Lệ</t>
  </si>
  <si>
    <t>Nguyễn Thị Lan</t>
  </si>
  <si>
    <t>Phạm Thị Thanh</t>
  </si>
  <si>
    <t>Phạm Thị Như</t>
  </si>
  <si>
    <t>Nguyễn Thị Song</t>
  </si>
  <si>
    <t>Võ Thị Thùy</t>
  </si>
  <si>
    <t>Huỳnh Thị Phương</t>
  </si>
  <si>
    <t>nợ 9 tín chỉ</t>
  </si>
  <si>
    <t>Bùi Thị Hoàng</t>
  </si>
  <si>
    <t>Phạm Thị Minh</t>
  </si>
  <si>
    <t>Lê Thị Thành</t>
  </si>
  <si>
    <t>Mọi chi tiết Liên hệ P Đào tạo, tầng 2-209 Phan Thanh, gặp Cô HÀ- ĐT 0511 3 650 403 xin số 122</t>
  </si>
  <si>
    <r>
      <t>Sinh viên  cần GẤP bảng điểm, chứng nhận để xin việc:</t>
    </r>
    <r>
      <rPr>
        <sz val="25"/>
        <color rgb="FFFF0000"/>
        <rFont val="Arial"/>
        <family val="2"/>
      </rPr>
      <t xml:space="preserve">
Mọi chi tiết </t>
    </r>
    <r>
      <rPr>
        <sz val="25"/>
        <rFont val="Arial"/>
        <family val="2"/>
      </rPr>
      <t>Liên hệ P Đào tạo, tầng 2-209 Phan Thanh, gặp Cô HÀ- ĐT 0511 3 650 403 xin số 122</t>
    </r>
  </si>
  <si>
    <r>
      <rPr>
        <sz val="15"/>
        <color indexed="17"/>
        <rFont val="Arial"/>
        <family val="2"/>
      </rPr>
      <t>SV Hỏng TN:</t>
    </r>
    <r>
      <rPr>
        <sz val="15"/>
        <color indexed="8"/>
        <rFont val="Arial"/>
        <family val="2"/>
      </rPr>
      <t xml:space="preserve"> không được nhận bằng, không được tham dự Lễ, không làm thủ tục nhận bằng - </t>
    </r>
    <r>
      <rPr>
        <sz val="11"/>
        <color indexed="8"/>
        <rFont val="Arial"/>
        <family val="2"/>
      </rPr>
      <t>chờ có thông báo thi đợt tiếp theo  (đề nghị cấp xác nhận bảng điểm- xem bên dưới)</t>
    </r>
  </si>
  <si>
    <r>
      <rPr>
        <sz val="15"/>
        <color indexed="17"/>
        <rFont val="Arial"/>
        <family val="2"/>
      </rPr>
      <t>SV Hoãn CNTN:</t>
    </r>
    <r>
      <rPr>
        <sz val="15"/>
        <rFont val="Arial"/>
        <family val="2"/>
      </rPr>
      <t>không được nhận bằng, không được tham dự Lễ, không làm thủ tục nhận bằng -</t>
    </r>
    <r>
      <rPr>
        <sz val="11"/>
        <rFont val="Arial"/>
        <family val="2"/>
      </rPr>
      <t>c</t>
    </r>
    <r>
      <rPr>
        <sz val="11"/>
        <color indexed="8"/>
        <rFont val="Arial"/>
        <family val="2"/>
      </rPr>
      <t>hờ có thông báo đợt nhận bằng tiếp theo.  (đề nghị cấp xác nhận bảng điểm- xem bên dưới)</t>
    </r>
  </si>
  <si>
    <r>
      <t xml:space="preserve">(Chú ý: không cấp bằng tạm thời, không cấp xác nhận cho diện chuẩn bị nhận bằng
Dự kiến ngày 5/6/2016 làm Lễ. Ngày 6/6/2016 nhận bằng
</t>
    </r>
    <r>
      <rPr>
        <sz val="20"/>
        <color rgb="FF00B0F0"/>
        <rFont val="Arial"/>
        <family val="2"/>
      </rPr>
      <t>Chi tiết cụ thể: chờ thông báo của Ban Giám hiệu)</t>
    </r>
  </si>
  <si>
    <t>Không được nhận bằng, không được tham dự Lễ. Không làm thủ tục nhận bằng. Cần cấp giấy tờ xin việc: xem thông báo sheet đầu tiên</t>
  </si>
  <si>
    <t>CHUYÊN NGÀNH:  KẾ TOÁN KT- KHOÁ:  D20KKT ( 2014 - 2016 )</t>
  </si>
  <si>
    <t>CHUYÊN NGÀNH:  KẾ TOÁN DOANH NGHIỆP- KHOÁ:  T15KDN ( 2009 - 2012 )</t>
  </si>
  <si>
    <t>Lên</t>
  </si>
  <si>
    <t>20/12/1986</t>
  </si>
  <si>
    <t>khảo sát AV=Đ</t>
  </si>
  <si>
    <t>VÀ ĐỀ NGHỊ XÉT CÔNG NHẬN TỐT NGHIỆP ĐỢT  THÁNG 5/ 2016</t>
  </si>
  <si>
    <t>NGÀNH:  CAO ĐẲNG KẾ TOÁN- KHOÁ:  K16KCD ( 2010 - 2013 )</t>
  </si>
  <si>
    <t>TB5HK (85 )</t>
  </si>
  <si>
    <t>TB TOÀN
 KHOÁ ( 90 )</t>
  </si>
  <si>
    <t>27/12/1992</t>
  </si>
  <si>
    <t>GDQP=Đ</t>
  </si>
  <si>
    <t>TS. Phan Than Hải</t>
  </si>
  <si>
    <t>19/05/1993</t>
  </si>
  <si>
    <t>DIỆN ĐỀ NGHỊ CÔNG NHÂN TỐT NGHIỆP 5/2016</t>
  </si>
  <si>
    <t>08/04/1991</t>
  </si>
  <si>
    <t>Tin=Đạt</t>
  </si>
  <si>
    <t>toán C2=7.9</t>
  </si>
  <si>
    <t>17/12/1990</t>
  </si>
  <si>
    <t>01/01/1980</t>
  </si>
  <si>
    <t>AV=Đạt</t>
  </si>
  <si>
    <t>17/11/1990</t>
  </si>
  <si>
    <t>Trương Thị Lệ</t>
  </si>
  <si>
    <t>12/07/1991</t>
  </si>
  <si>
    <t>Nguyễn</t>
  </si>
  <si>
    <t>Trọng</t>
  </si>
  <si>
    <t>01/07/1991</t>
  </si>
  <si>
    <t>02/07/1989</t>
  </si>
  <si>
    <t>các mô hình ra dq=6.4</t>
  </si>
  <si>
    <t>Nguyễn Hoàng</t>
  </si>
  <si>
    <t>10/04/1990</t>
  </si>
  <si>
    <t>Quãng Ngãi</t>
  </si>
  <si>
    <t>Bùi Vũ</t>
  </si>
  <si>
    <t>Ý</t>
  </si>
  <si>
    <t>15/12/1989</t>
  </si>
  <si>
    <t>21/07/1990</t>
  </si>
  <si>
    <t>Tin=Đ</t>
  </si>
  <si>
    <t>02/04/1991</t>
  </si>
  <si>
    <t>AV=Đ</t>
  </si>
  <si>
    <t>27/04/1989</t>
  </si>
  <si>
    <t>Khảo sát AV=Đ</t>
  </si>
  <si>
    <r>
      <t xml:space="preserve">Sinh viên  thuộc diện </t>
    </r>
    <r>
      <rPr>
        <sz val="25"/>
        <color rgb="FF00B0F0"/>
        <rFont val="Arial"/>
        <family val="2"/>
      </rPr>
      <t>HỎNG và HOÃN</t>
    </r>
    <r>
      <rPr>
        <sz val="25"/>
        <rFont val="Arial"/>
        <family val="2"/>
      </rPr>
      <t xml:space="preserve"> tốt nghiệp
được cấp GIẤY HOÀN THÀNH KHÓA HỌC và  bảng điểm để xin việc:
</t>
    </r>
    <r>
      <rPr>
        <sz val="15"/>
        <rFont val="Arial"/>
        <family val="2"/>
      </rPr>
      <t>Thủ tục: Đến P. Đạo tạo đăng ký để được cấp</t>
    </r>
    <r>
      <rPr>
        <sz val="25"/>
        <color rgb="FFFF0000"/>
        <rFont val="Arial"/>
        <family val="2"/>
      </rPr>
      <t xml:space="preserve">
</t>
    </r>
    <r>
      <rPr>
        <sz val="15"/>
        <color rgb="FFFF0000"/>
        <rFont val="Arial"/>
        <family val="2"/>
      </rPr>
      <t xml:space="preserve">Mọi chi tiết </t>
    </r>
    <r>
      <rPr>
        <sz val="15"/>
        <rFont val="Arial"/>
        <family val="2"/>
      </rPr>
      <t xml:space="preserve">Liên hệ P Đào tạo </t>
    </r>
    <r>
      <rPr>
        <sz val="15"/>
        <color rgb="FFFF0000"/>
        <rFont val="Arial"/>
        <family val="2"/>
      </rPr>
      <t>(KHÔNG GỌI C LINH)</t>
    </r>
    <r>
      <rPr>
        <sz val="15"/>
        <rFont val="Arial"/>
        <family val="2"/>
      </rPr>
      <t xml:space="preserve">, tầng 2-209 Phan Thanh, gặp Cô HÀ- ĐT 0511 3 650 403 xin số 122
Điều kiện được cấp GIẤY HOÀN THÀNH KHÓA HỌC: Sinh viên đã hoàn thành tất cả môn học theo khung chương trình </t>
    </r>
    <r>
      <rPr>
        <sz val="15"/>
        <color rgb="FF00B0F0"/>
        <rFont val="Arial"/>
        <family val="2"/>
      </rPr>
      <t>(không còn môn nào bị điểm F)</t>
    </r>
    <r>
      <rPr>
        <sz val="15"/>
        <rFont val="Arial"/>
        <family val="2"/>
      </rPr>
      <t xml:space="preserve">
Nếu chưa hoàn thành: KS tin, anh văn, GD thể chất, quốc phòng, hay nợ môn thi tốt nghiệp vẫn được cấp
</t>
    </r>
    <r>
      <rPr>
        <sz val="15"/>
        <color rgb="FF00B0F0"/>
        <rFont val="Arial"/>
        <family val="2"/>
      </rPr>
      <t>(chỉ cần trong quá trình học đã hoàn thành hết và  không có môn nào nợ là được cấp)</t>
    </r>
  </si>
  <si>
    <t>ES 302 R</t>
  </si>
  <si>
    <r>
      <t>Sinh viên được thi tốt nghiệp nhiều lần nhưng chú ý qui chế của Bộ GD&amp;đào tạo về THỜI GIAN HỌC TẬP như sau:</t>
    </r>
    <r>
      <rPr>
        <sz val="14"/>
        <color rgb="FFFF0000"/>
        <rFont val="Arial"/>
        <family val="2"/>
      </rPr>
      <t> Thời gian kéo dài tối đa của khóa học KHÔNG VƯỢT QUÁ 2 LẦN  thời gian thiết kế cho chương trình của khóa học đó (tính từ thời điểm tuyển sinh nhập học)</t>
    </r>
    <r>
      <rPr>
        <sz val="14"/>
        <color rgb="FFB22222"/>
        <rFont val="Arial"/>
        <family val="2"/>
      </rPr>
      <t>. Ví dụ D18KDNB nhập học tháng 12-2012, tốt nghiệp tháng 12-2014 (khóa này đào tạo 2 năm), vậy hết hạn đào tạo tháng 12-2016.
Các trường hợp hết hạn đào tạo: nếu về học lại, thi lại phải nộp đơn GIA HẠN TỐT NGHIỆP  và Hội đồng duyệt từng trường hợp</t>
    </r>
  </si>
  <si>
    <t>20/07/1986</t>
  </si>
  <si>
    <t>DANH SACH NOP ĐƠN ĐỀ NGHỊ CNTN T5/2016-&gt;KHÔNG ĐỦ ĐK ( CÒN NỢ KHẢO SÁT AV, TIN)</t>
  </si>
  <si>
    <t xml:space="preserve">Lê Thị Phương </t>
  </si>
  <si>
    <t>D16KDN</t>
  </si>
  <si>
    <t>NỘP ĐƠN- KHẢO SÁT TIN=HỎNG( T5/2016)</t>
  </si>
  <si>
    <t>Triêm</t>
  </si>
  <si>
    <t>D18KKT1B</t>
  </si>
  <si>
    <t>NỘP ĐƠN- KHẢO SÁT AV=HỎNG( T5/2016)</t>
  </si>
  <si>
    <t>D18KKT2B</t>
  </si>
  <si>
    <t>D18KKT3B</t>
  </si>
  <si>
    <t>Nguyễn Văn</t>
  </si>
  <si>
    <t>D18KDN6B</t>
  </si>
  <si>
    <t>Thiếu Bằng TNTH</t>
  </si>
  <si>
    <t>26/5 BS đơn CN 5/2016</t>
  </si>
  <si>
    <t>đang làm- sẽ được nhận bằng đợt này</t>
  </si>
  <si>
    <t xml:space="preserve">Lê Thị Thảo </t>
  </si>
  <si>
    <t>Viên</t>
  </si>
  <si>
    <t>D18KDN5B</t>
  </si>
  <si>
    <t>28/5 BS đơn CN 5/2016</t>
  </si>
  <si>
    <t>Nguyễn Thúy</t>
  </si>
  <si>
    <t>T17KDN1</t>
  </si>
  <si>
    <t>Cần</t>
  </si>
  <si>
    <t>T18KDNB</t>
  </si>
  <si>
    <t xml:space="preserve">Các bạn mở sheet bên cạnh ĐÚNG khóa của mình, xem kỹ tên của mình (điểm , tên ngày sinh... có sai sót gì không) </t>
  </si>
  <si>
    <t>ngay tên của mình, cột cuối cùng  (cột GHI CHÚ) có thông báo mình cần làm gì thì làm theo y như vậy</t>
  </si>
  <si>
    <t>Không được nhận bằng, không được tham dự Lễ. Không làm thủ tục nhận bằng. Cần cấp giấy tờ xin việc: xem thông báo sheet đầu tiên- Nếu trả nợ rồi hoặc có chứng chỉ kịp thì bổ sung tại P. 203- CS Phan Thanh trước 10h 528-5-2016 để nhận bằng đợt này</t>
  </si>
  <si>
    <t xml:space="preserve">Không được nhận bằng, không được tham dự Lễ. 
Không làm thủ tục nhận bằng. Cần cấp giấy tờ xin việc: xem thông báo sheet đầu tiên
Đợt thi đến: chưa có thông báo
</t>
  </si>
  <si>
    <r>
      <t>.Không được nhận bằng, không được tham dự Lễ. Không làm thủ tục nhận bằng. Cần cấp giấy tờ xin việc: xem thông báo sheet đầu tiên- đợt nhận bằng tới: chưa có thông báo
.</t>
    </r>
    <r>
      <rPr>
        <sz val="8"/>
        <color rgb="FF0070C0"/>
        <rFont val="Times New Roman"/>
        <family val="1"/>
      </rPr>
      <t>Nếu trả nợ rồi hoặc có chứng chỉ kịp thì bổ sung tại P. 203- CS Phan Thanh trước 10h 28-5-2016 để nhận bằng đợt này</t>
    </r>
  </si>
  <si>
    <r>
      <t xml:space="preserve">Không cần làm thủ tục gì thêm, chờ thông báo và nhận bằng
</t>
    </r>
    <r>
      <rPr>
        <sz val="11"/>
        <color rgb="FF0070C0"/>
        <rFont val="Times New Roman"/>
        <family val="1"/>
      </rPr>
      <t>trường đã hoàn tất- sinh viên không phải bổ sung giấy tờ gì nữa</t>
    </r>
    <r>
      <rPr>
        <sz val="11"/>
        <color rgb="FF00B0F0"/>
        <rFont val="Times New Roman"/>
        <family val="1"/>
      </rPr>
      <t xml:space="preserve">
</t>
    </r>
  </si>
  <si>
    <r>
      <t xml:space="preserve">Xin nhắc lại cho tất cả sinh viên có THI và </t>
    </r>
    <r>
      <rPr>
        <sz val="11"/>
        <color rgb="FF002060"/>
        <rFont val="Calibri"/>
        <family val="2"/>
      </rPr>
      <t xml:space="preserve">KHÔNG THI TN </t>
    </r>
    <r>
      <rPr>
        <i/>
        <sz val="8"/>
        <color rgb="FF002060"/>
        <rFont val="Calibri"/>
        <family val="2"/>
      </rPr>
      <t>(chỉ nộp đơn CNTN vì đã đạt tốt nghiệp đợt trước)</t>
    </r>
    <r>
      <rPr>
        <sz val="11"/>
        <color rgb="FF000000"/>
        <rFont val="Calibri"/>
        <family val="2"/>
      </rPr>
      <t xml:space="preserve"> như sau:</t>
    </r>
  </si>
  <si>
    <t>Có 3 trường hợp</t>
  </si>
  <si>
    <t xml:space="preserve">Hoãn CNTN
</t>
  </si>
  <si>
    <t xml:space="preserve">CNTN
</t>
  </si>
  <si>
    <t xml:space="preserve"> HỎNG
</t>
  </si>
  <si>
    <t>Mới bs, nhận đợt này, như các bạn, Không cần làm thủ tục gì thêm, chờ thông báo và nhận bằng</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</si>
</sst>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_);[Red]\(&quot;$&quot;#,##0\)"/>
    <numFmt numFmtId="43" formatCode="_(* #,##0.00_);_(* \(#,##0.00\);_(* &quot;-&quot;??_);_(@_)"/>
    <numFmt numFmtId="164" formatCode="0.0"/>
    <numFmt numFmtId="165" formatCode="&quot;\&quot;#,##0.00;[Red]&quot;\&quot;&quot;\&quot;&quot;\&quot;&quot;\&quot;&quot;\&quot;&quot;\&quot;\-#,##0.00"/>
    <numFmt numFmtId="166" formatCode="&quot;\&quot;#,##0;[Red]&quot;\&quot;&quot;\&quot;\-#,##0"/>
    <numFmt numFmtId="167" formatCode="_-* #,##0_-;\-* #,##0_-;_-* &quot;-&quot;_-;_-@_-"/>
    <numFmt numFmtId="168" formatCode="General_)"/>
    <numFmt numFmtId="169" formatCode="_(&quot;£¤&quot;* #,##0_);_(&quot;£¤&quot;* \(#,##0\);_(&quot;£¤&quot;* &quot;-&quot;_);_(@_)"/>
    <numFmt numFmtId="170" formatCode="_(&quot;£¤&quot;* #,##0.00_);_(&quot;£¤&quot;* \(#,##0.00\);_(&quot;£¤&quot;* &quot;-&quot;??_);_(@_)"/>
    <numFmt numFmtId="171" formatCode="0E+00;\趰"/>
    <numFmt numFmtId="172" formatCode="0.0E+00;\趰"/>
    <numFmt numFmtId="173" formatCode="0.00E+00;\许"/>
    <numFmt numFmtId="174" formatCode="0.000"/>
    <numFmt numFmtId="175" formatCode="0.00E+00;\趰"/>
    <numFmt numFmtId="176" formatCode="0.0%"/>
    <numFmt numFmtId="177" formatCode="&quot;$&quot;#,##0.00"/>
    <numFmt numFmtId="178" formatCode="_-* #,##0.00\ _₫_-;\-* #,##0.00\ _₫_-;_-* &quot;-&quot;??\ _₫_-;_-@_-"/>
    <numFmt numFmtId="179" formatCode="#\ ###\ ###"/>
    <numFmt numFmtId="180" formatCode="\$#,##0\ ;\(\$#,##0\)"/>
    <numFmt numFmtId="181" formatCode="#\ ###\ ##0.0"/>
    <numFmt numFmtId="182" formatCode="#\ ###\ ###\ .00"/>
    <numFmt numFmtId="183" formatCode="_-&quot;£&quot;* #,##0_-;\-&quot;£&quot;* #,##0_-;_-&quot;£&quot;* &quot;-&quot;_-;_-@_-"/>
    <numFmt numFmtId="184" formatCode="&quot;$&quot;#,##0;[Red]\-&quot;$&quot;#,##0"/>
    <numFmt numFmtId="185" formatCode="&quot;$&quot;#,##0.00;[Red]\-&quot;$&quot;#,##0.00"/>
    <numFmt numFmtId="186" formatCode="0.0##"/>
    <numFmt numFmtId="187" formatCode="0.00_)"/>
    <numFmt numFmtId="188" formatCode="&quot;\&quot;#,##0.00;[Red]&quot;\&quot;\-#,##0.00"/>
    <numFmt numFmtId="189" formatCode="&quot;\&quot;#,##0;[Red]&quot;\&quot;\-#,##0"/>
    <numFmt numFmtId="190" formatCode="_-* #,##0.00_-;\-* #,##0.00_-;_-* &quot;-&quot;??_-;_-@_-"/>
    <numFmt numFmtId="191" formatCode="_-&quot;$&quot;* #,##0_-;\-&quot;$&quot;* #,##0_-;_-&quot;$&quot;* &quot;-&quot;_-;_-@_-"/>
    <numFmt numFmtId="192" formatCode="_-&quot;$&quot;* #,##0.00_-;\-&quot;$&quot;* #,##0.00_-;_-&quot;$&quot;* &quot;-&quot;??_-;_-@_-"/>
  </numFmts>
  <fonts count="357">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63"/>
      <scheme val="minor"/>
    </font>
    <font>
      <b/>
      <sz val="14"/>
      <color theme="1"/>
      <name val="Times New Roman"/>
      <family val="1"/>
    </font>
    <font>
      <sz val="11"/>
      <color theme="1"/>
      <name val="Times New Roman"/>
      <family val="2"/>
    </font>
    <font>
      <b/>
      <sz val="14"/>
      <name val="Times New Roman"/>
      <family val="1"/>
    </font>
    <font>
      <b/>
      <i/>
      <sz val="14"/>
      <name val="Times New Roman"/>
      <family val="1"/>
    </font>
    <font>
      <b/>
      <sz val="9"/>
      <color theme="0"/>
      <name val="Times New Roman"/>
      <family val="1"/>
    </font>
    <font>
      <b/>
      <sz val="9"/>
      <color rgb="FFFF0000"/>
      <name val="Times New Roman"/>
      <family val="1"/>
    </font>
    <font>
      <sz val="10"/>
      <name val="Arial"/>
      <family val="2"/>
    </font>
    <font>
      <b/>
      <sz val="9"/>
      <name val="Times New Roman"/>
      <family val="1"/>
    </font>
    <font>
      <b/>
      <sz val="10"/>
      <name val="Times New Roman"/>
      <family val="1"/>
    </font>
    <font>
      <b/>
      <sz val="8"/>
      <name val="Times New Roman"/>
      <family val="1"/>
    </font>
    <font>
      <sz val="11"/>
      <color theme="1"/>
      <name val="Times New Roman"/>
      <family val="1"/>
    </font>
    <font>
      <sz val="8"/>
      <color rgb="FFFF0000"/>
      <name val="Times New Roman"/>
      <family val="1"/>
    </font>
    <font>
      <sz val="6"/>
      <name val="Times New Roman"/>
      <family val="1"/>
    </font>
    <font>
      <sz val="11"/>
      <color rgb="FFFF0000"/>
      <name val="Times New Roman"/>
      <family val="1"/>
    </font>
    <font>
      <sz val="10"/>
      <name val="Times New Roman"/>
      <family val="1"/>
    </font>
    <font>
      <sz val="10"/>
      <color rgb="FFFF0000"/>
      <name val="Times New Roman"/>
      <family val="1"/>
    </font>
    <font>
      <b/>
      <sz val="10"/>
      <color rgb="FFFF0000"/>
      <name val="Times New Roman"/>
      <family val="1"/>
    </font>
    <font>
      <b/>
      <sz val="10"/>
      <color theme="0"/>
      <name val="Times New Roman"/>
      <family val="1"/>
    </font>
    <font>
      <sz val="8"/>
      <color theme="0"/>
      <name val="Times New Roman"/>
      <family val="1"/>
    </font>
    <font>
      <i/>
      <sz val="8"/>
      <color theme="0"/>
      <name val="Times New Roman"/>
      <family val="1"/>
    </font>
    <font>
      <sz val="9"/>
      <color theme="0"/>
      <name val="Times New Roman"/>
      <family val="1"/>
    </font>
    <font>
      <sz val="11"/>
      <color theme="0"/>
      <name val="Times New Roman"/>
      <family val="1"/>
    </font>
    <font>
      <b/>
      <sz val="11"/>
      <color rgb="FFFF0000"/>
      <name val="Times New Roman"/>
      <family val="1"/>
    </font>
    <font>
      <sz val="10"/>
      <name val="Times New Roman"/>
      <family val="1"/>
      <charset val="163"/>
    </font>
    <font>
      <i/>
      <sz val="10"/>
      <name val="Times New Roman"/>
      <family val="1"/>
    </font>
    <font>
      <sz val="10"/>
      <color indexed="8"/>
      <name val="Arial"/>
      <family val="2"/>
    </font>
    <font>
      <sz val="10"/>
      <color indexed="8"/>
      <name val="Times New Roman"/>
      <family val="1"/>
    </font>
    <font>
      <sz val="12"/>
      <name val="VNtimes new roman"/>
      <family val="2"/>
    </font>
    <font>
      <sz val="9"/>
      <name val="Times New Roman"/>
      <family val="1"/>
    </font>
    <font>
      <sz val="10.5"/>
      <name val="Times New Roman"/>
      <family val="1"/>
    </font>
    <font>
      <sz val="7.5"/>
      <name val="Times New Roman"/>
      <family val="1"/>
    </font>
    <font>
      <sz val="8"/>
      <name val="Times New Roman"/>
      <family val="1"/>
    </font>
    <font>
      <sz val="7"/>
      <name val="Times New Roman"/>
      <family val="1"/>
    </font>
    <font>
      <b/>
      <sz val="11"/>
      <color theme="1"/>
      <name val="Times New Roman"/>
      <family val="1"/>
    </font>
    <font>
      <sz val="12"/>
      <color theme="1"/>
      <name val="Times New Roman"/>
      <family val="1"/>
    </font>
    <font>
      <b/>
      <sz val="12"/>
      <color theme="1"/>
      <name val="Times New Roman"/>
      <family val="1"/>
    </font>
    <font>
      <b/>
      <i/>
      <sz val="12"/>
      <color theme="1"/>
      <name val="Times New Roman"/>
      <family val="1"/>
    </font>
    <font>
      <sz val="14"/>
      <name val="??"/>
      <family val="3"/>
      <charset val="129"/>
    </font>
    <font>
      <sz val="12"/>
      <name val="????"/>
      <charset val="136"/>
    </font>
    <font>
      <sz val="11"/>
      <name val="??"/>
      <family val="3"/>
      <charset val="129"/>
    </font>
    <font>
      <sz val="10"/>
      <name val="???"/>
      <family val="3"/>
    </font>
    <font>
      <sz val="11"/>
      <color indexed="60"/>
      <name val="Calibri"/>
      <family val="2"/>
    </font>
    <font>
      <sz val="12"/>
      <name val="Courier"/>
      <family val="3"/>
    </font>
    <font>
      <b/>
      <u/>
      <sz val="14"/>
      <color indexed="8"/>
      <name val=".VnBook-AntiquaH"/>
      <family val="2"/>
    </font>
    <font>
      <i/>
      <sz val="12"/>
      <color indexed="8"/>
      <name val=".VnBook-AntiquaH"/>
      <family val="2"/>
    </font>
    <font>
      <b/>
      <sz val="12"/>
      <color indexed="8"/>
      <name val=".VnBook-Antiqua"/>
      <family val="2"/>
    </font>
    <font>
      <sz val="12"/>
      <name val="Times New Roman"/>
      <family val="1"/>
    </font>
    <font>
      <i/>
      <sz val="12"/>
      <color indexed="8"/>
      <name val=".VnBook-Antiqua"/>
      <family val="2"/>
    </font>
    <font>
      <sz val="12"/>
      <name val="¹UAAA¼"/>
      <family val="3"/>
      <charset val="129"/>
    </font>
    <font>
      <sz val="12"/>
      <name val=".VnTime"/>
      <family val="2"/>
    </font>
    <font>
      <sz val="11"/>
      <name val="µ¸¿ò"/>
      <charset val="129"/>
    </font>
    <font>
      <sz val="12"/>
      <name val="Helv"/>
      <family val="2"/>
    </font>
    <font>
      <sz val="10"/>
      <name val="±¼¸²A¼"/>
      <family val="3"/>
      <charset val="129"/>
    </font>
    <font>
      <b/>
      <sz val="10"/>
      <name val="Helv"/>
    </font>
    <font>
      <sz val="10"/>
      <name val="Arial"/>
      <family val="2"/>
      <charset val="163"/>
    </font>
    <font>
      <sz val="12"/>
      <name val="VNI-Aptima"/>
    </font>
    <font>
      <sz val="8"/>
      <name val="Arial"/>
      <family val="2"/>
    </font>
    <font>
      <b/>
      <sz val="12"/>
      <name val="Helv"/>
    </font>
    <font>
      <b/>
      <sz val="12"/>
      <name val="Arial"/>
      <family val="2"/>
    </font>
    <font>
      <b/>
      <sz val="18"/>
      <name val="Arial"/>
      <family val="2"/>
    </font>
    <font>
      <u/>
      <sz val="11"/>
      <color indexed="12"/>
      <name val="Calibri"/>
      <family val="2"/>
      <charset val="163"/>
    </font>
    <font>
      <u/>
      <sz val="11"/>
      <color indexed="12"/>
      <name val="Calibri"/>
      <family val="2"/>
    </font>
    <font>
      <sz val="8"/>
      <color indexed="12"/>
      <name val="Helv"/>
    </font>
    <font>
      <sz val="10"/>
      <name val="MS Sans Serif"/>
      <family val="2"/>
    </font>
    <font>
      <b/>
      <sz val="11"/>
      <name val="Helv"/>
    </font>
    <font>
      <sz val="12"/>
      <name val="Arial"/>
      <family val="2"/>
    </font>
    <font>
      <sz val="7"/>
      <name val="Small Fonts"/>
      <family val="2"/>
    </font>
    <font>
      <sz val="10"/>
      <name val="VNtimes new roman"/>
      <family val="2"/>
    </font>
    <font>
      <b/>
      <i/>
      <sz val="16"/>
      <name val="Helv"/>
    </font>
    <font>
      <sz val="13"/>
      <color indexed="8"/>
      <name val="Times New Roman"/>
      <family val="2"/>
    </font>
    <font>
      <sz val="13"/>
      <name val="VNtimes new roman"/>
      <family val="2"/>
    </font>
    <font>
      <sz val="13"/>
      <color theme="1"/>
      <name val="Times New Roman"/>
      <family val="2"/>
    </font>
    <font>
      <sz val="11"/>
      <name val="VNtimes new roman"/>
      <family val="2"/>
    </font>
    <font>
      <sz val="11"/>
      <color indexed="8"/>
      <name val="Calibri"/>
      <family val="2"/>
    </font>
    <font>
      <sz val="11"/>
      <color indexed="8"/>
      <name val="Times New Roman"/>
      <family val="2"/>
    </font>
    <font>
      <b/>
      <sz val="10"/>
      <name val="MS Sans Serif"/>
      <family val="2"/>
    </font>
    <font>
      <sz val="12"/>
      <name val="VNI-Times"/>
    </font>
    <font>
      <sz val="10"/>
      <name val="Helv"/>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2"/>
      <name val="바탕체"/>
      <family val="1"/>
      <charset val="129"/>
    </font>
    <font>
      <sz val="10"/>
      <name val="굴림체"/>
      <family val="3"/>
      <charset val="129"/>
    </font>
    <font>
      <sz val="9"/>
      <name val="Arial"/>
      <family val="2"/>
    </font>
    <font>
      <sz val="11"/>
      <name val="ＭＳ Ｐゴシック"/>
      <charset val="128"/>
    </font>
    <font>
      <b/>
      <sz val="14"/>
      <color rgb="FFFF0000"/>
      <name val="Times New Roman"/>
      <family val="1"/>
    </font>
    <font>
      <sz val="8"/>
      <color theme="1"/>
      <name val="Times New Roman"/>
      <family val="1"/>
    </font>
    <font>
      <b/>
      <sz val="12"/>
      <name val="Times New Roman"/>
      <family val="1"/>
    </font>
    <font>
      <b/>
      <sz val="15"/>
      <name val="Times New Roman"/>
      <family val="1"/>
    </font>
    <font>
      <sz val="10"/>
      <name val="Cambria"/>
      <family val="1"/>
      <charset val="163"/>
      <scheme val="major"/>
    </font>
    <font>
      <b/>
      <sz val="12"/>
      <color rgb="FFFF0000"/>
      <name val="Times New Roman"/>
      <family val="1"/>
    </font>
    <font>
      <b/>
      <sz val="14"/>
      <color theme="1"/>
      <name val="Cambria"/>
      <family val="1"/>
      <charset val="163"/>
      <scheme val="major"/>
    </font>
    <font>
      <b/>
      <sz val="14"/>
      <name val="Cambria"/>
      <family val="1"/>
      <charset val="163"/>
      <scheme val="major"/>
    </font>
    <font>
      <b/>
      <i/>
      <sz val="14"/>
      <name val="Cambria"/>
      <family val="1"/>
      <charset val="163"/>
      <scheme val="major"/>
    </font>
    <font>
      <b/>
      <sz val="12"/>
      <color theme="1"/>
      <name val="Cambria"/>
      <family val="1"/>
      <charset val="163"/>
      <scheme val="major"/>
    </font>
    <font>
      <b/>
      <sz val="12"/>
      <color rgb="FFFF0000"/>
      <name val="Cambria"/>
      <family val="1"/>
      <charset val="163"/>
      <scheme val="major"/>
    </font>
    <font>
      <b/>
      <sz val="9"/>
      <name val="Times New Roman"/>
      <family val="1"/>
      <charset val="163"/>
    </font>
    <font>
      <b/>
      <sz val="10"/>
      <name val="Times New Roman"/>
      <family val="1"/>
      <charset val="163"/>
    </font>
    <font>
      <b/>
      <sz val="8"/>
      <name val="Times New Roman"/>
      <family val="1"/>
      <charset val="163"/>
    </font>
    <font>
      <sz val="11"/>
      <color theme="1"/>
      <name val="Times New Roman"/>
      <family val="1"/>
      <charset val="163"/>
    </font>
    <font>
      <sz val="7"/>
      <name val="Times New Roman"/>
      <family val="1"/>
      <charset val="163"/>
    </font>
    <font>
      <sz val="10"/>
      <color theme="1"/>
      <name val="Times New Roman"/>
      <family val="1"/>
      <charset val="163"/>
    </font>
    <font>
      <b/>
      <sz val="10"/>
      <color theme="1"/>
      <name val="Times New Roman"/>
      <family val="1"/>
      <charset val="163"/>
    </font>
    <font>
      <sz val="12"/>
      <color theme="1"/>
      <name val="Times New Roman"/>
      <family val="1"/>
      <charset val="163"/>
    </font>
    <font>
      <b/>
      <sz val="12"/>
      <color theme="0"/>
      <name val="Times New Roman"/>
      <family val="1"/>
      <charset val="163"/>
    </font>
    <font>
      <i/>
      <sz val="12"/>
      <color theme="0"/>
      <name val="Times New Roman"/>
      <family val="1"/>
      <charset val="163"/>
    </font>
    <font>
      <sz val="12"/>
      <color theme="0"/>
      <name val="Times New Roman"/>
      <family val="1"/>
      <charset val="163"/>
    </font>
    <font>
      <b/>
      <sz val="11"/>
      <color theme="1"/>
      <name val="Times New Roman"/>
      <family val="1"/>
      <charset val="163"/>
    </font>
    <font>
      <sz val="10"/>
      <color rgb="FFFF0000"/>
      <name val="Times New Roman"/>
      <family val="1"/>
      <charset val="163"/>
    </font>
    <font>
      <sz val="11"/>
      <name val="Times New Roman"/>
      <family val="1"/>
    </font>
    <font>
      <sz val="9.5"/>
      <name val="Times New Roman"/>
      <family val="1"/>
    </font>
    <font>
      <sz val="9"/>
      <name val="Times New Roman"/>
      <family val="1"/>
      <charset val="163"/>
    </font>
    <font>
      <sz val="8.5"/>
      <name val="Times New Roman"/>
      <family val="1"/>
    </font>
    <font>
      <b/>
      <sz val="14"/>
      <color theme="1"/>
      <name val="Times New Roman"/>
      <family val="1"/>
      <charset val="163"/>
    </font>
    <font>
      <sz val="8"/>
      <name val="Times New Roman"/>
      <family val="1"/>
      <charset val="163"/>
    </font>
    <font>
      <sz val="8.5"/>
      <color rgb="FF000000"/>
      <name val="Calibri"/>
      <family val="2"/>
    </font>
    <font>
      <sz val="11"/>
      <color rgb="FFFF0000"/>
      <name val="Times New Roman"/>
      <family val="1"/>
      <charset val="163"/>
    </font>
    <font>
      <b/>
      <i/>
      <sz val="12"/>
      <color rgb="FF000000"/>
      <name val="Times New Roman"/>
      <family val="1"/>
    </font>
    <font>
      <b/>
      <sz val="14"/>
      <color rgb="FFFF0000"/>
      <name val="Times New Roman"/>
      <family val="1"/>
      <charset val="163"/>
    </font>
    <font>
      <b/>
      <sz val="12"/>
      <color theme="1"/>
      <name val="Times New Roman"/>
      <family val="1"/>
      <charset val="163"/>
    </font>
    <font>
      <b/>
      <i/>
      <sz val="12"/>
      <name val="Times New Roman"/>
      <family val="1"/>
      <charset val="163"/>
    </font>
    <font>
      <b/>
      <sz val="12"/>
      <name val="Times New Roman"/>
      <family val="1"/>
      <charset val="163"/>
    </font>
    <font>
      <sz val="14"/>
      <name val="Times New Roman"/>
      <family val="1"/>
      <charset val="163"/>
    </font>
    <font>
      <b/>
      <sz val="13"/>
      <name val="Times New Roman"/>
      <family val="1"/>
      <charset val="163"/>
    </font>
    <font>
      <b/>
      <sz val="14"/>
      <color indexed="8"/>
      <name val="Times New Roman"/>
      <family val="1"/>
      <charset val="163"/>
    </font>
    <font>
      <sz val="14"/>
      <color theme="0"/>
      <name val="Times New Roman"/>
      <family val="1"/>
      <charset val="163"/>
    </font>
    <font>
      <b/>
      <sz val="14"/>
      <color theme="0"/>
      <name val="Times New Roman"/>
      <family val="1"/>
      <charset val="163"/>
    </font>
    <font>
      <i/>
      <sz val="14"/>
      <color theme="0"/>
      <name val="Times New Roman"/>
      <family val="1"/>
      <charset val="163"/>
    </font>
    <font>
      <sz val="11"/>
      <name val="Times New Roman"/>
      <family val="1"/>
      <charset val="163"/>
    </font>
    <font>
      <b/>
      <sz val="11"/>
      <color rgb="FFFF0000"/>
      <name val="Times New Roman"/>
      <family val="1"/>
      <charset val="163"/>
    </font>
    <font>
      <sz val="14"/>
      <name val="Arial"/>
      <family val="2"/>
    </font>
    <font>
      <i/>
      <sz val="12"/>
      <name val="Times New Roman"/>
      <family val="1"/>
      <charset val="163"/>
    </font>
    <font>
      <b/>
      <sz val="10"/>
      <color indexed="8"/>
      <name val="Times New Roman"/>
      <family val="1"/>
      <charset val="163"/>
    </font>
    <font>
      <sz val="10"/>
      <color theme="0"/>
      <name val="Times New Roman"/>
      <family val="1"/>
      <charset val="163"/>
    </font>
    <font>
      <b/>
      <sz val="10"/>
      <color theme="0"/>
      <name val="Times New Roman"/>
      <family val="1"/>
      <charset val="163"/>
    </font>
    <font>
      <i/>
      <sz val="8"/>
      <color theme="0"/>
      <name val="Times New Roman"/>
      <family val="1"/>
      <charset val="163"/>
    </font>
    <font>
      <sz val="9"/>
      <color theme="0"/>
      <name val="Times New Roman"/>
      <family val="1"/>
      <charset val="163"/>
    </font>
    <font>
      <sz val="11"/>
      <color theme="0"/>
      <name val="Times New Roman"/>
      <family val="1"/>
      <charset val="163"/>
    </font>
    <font>
      <sz val="8"/>
      <color theme="1"/>
      <name val="Times New Roman"/>
      <family val="1"/>
      <charset val="163"/>
    </font>
    <font>
      <sz val="8"/>
      <color theme="0"/>
      <name val="Times New Roman"/>
      <family val="1"/>
      <charset val="163"/>
    </font>
    <font>
      <sz val="10"/>
      <color theme="1"/>
      <name val="Times New Roman"/>
      <family val="1"/>
    </font>
    <font>
      <i/>
      <sz val="10"/>
      <name val="Times New Roman"/>
      <family val="1"/>
      <charset val="163"/>
    </font>
    <font>
      <sz val="9"/>
      <color theme="0"/>
      <name val="VNtimes new roman"/>
      <family val="2"/>
    </font>
    <font>
      <sz val="11"/>
      <color theme="0"/>
      <name val="VNtimes new roman"/>
      <family val="2"/>
    </font>
    <font>
      <i/>
      <sz val="13"/>
      <name val="Times New Roman"/>
      <family val="1"/>
      <charset val="163"/>
    </font>
    <font>
      <b/>
      <sz val="10"/>
      <color theme="0"/>
      <name val="Cambria"/>
      <family val="1"/>
      <charset val="163"/>
      <scheme val="major"/>
    </font>
    <font>
      <b/>
      <sz val="11"/>
      <name val="Times New Roman"/>
      <family val="1"/>
    </font>
    <font>
      <i/>
      <sz val="8"/>
      <name val="Times New Roman"/>
      <family val="1"/>
      <charset val="163"/>
    </font>
    <font>
      <sz val="10"/>
      <color indexed="8"/>
      <name val="Times New Roman"/>
      <family val="1"/>
      <charset val="163"/>
    </font>
    <font>
      <i/>
      <sz val="11"/>
      <name val="Times New Roman"/>
      <family val="1"/>
      <charset val="163"/>
    </font>
    <font>
      <b/>
      <i/>
      <sz val="12"/>
      <color theme="1"/>
      <name val="Times New Roman"/>
      <family val="1"/>
      <charset val="163"/>
    </font>
    <font>
      <b/>
      <sz val="11"/>
      <name val="Cambria"/>
      <family val="1"/>
      <charset val="163"/>
      <scheme val="major"/>
    </font>
    <font>
      <b/>
      <i/>
      <sz val="11"/>
      <name val="Cambria"/>
      <family val="1"/>
      <charset val="163"/>
      <scheme val="major"/>
    </font>
    <font>
      <b/>
      <sz val="13"/>
      <name val="Times New Roman"/>
      <family val="1"/>
    </font>
    <font>
      <sz val="11"/>
      <color indexed="9"/>
      <name val="Times New Roman"/>
      <family val="2"/>
    </font>
    <font>
      <sz val="11"/>
      <color indexed="20"/>
      <name val="Times New Roman"/>
      <family val="2"/>
    </font>
    <font>
      <b/>
      <sz val="11"/>
      <color indexed="52"/>
      <name val="Times New Roman"/>
      <family val="2"/>
    </font>
    <font>
      <b/>
      <sz val="11"/>
      <color indexed="9"/>
      <name val="Times New Roman"/>
      <family val="2"/>
    </font>
    <font>
      <i/>
      <sz val="11"/>
      <color indexed="23"/>
      <name val="Times New Roman"/>
      <family val="2"/>
    </font>
    <font>
      <sz val="11"/>
      <color indexed="17"/>
      <name val="Times New Roman"/>
      <family val="2"/>
    </font>
    <font>
      <b/>
      <sz val="11"/>
      <color indexed="56"/>
      <name val="Times New Roman"/>
      <family val="2"/>
    </font>
    <font>
      <sz val="11"/>
      <color indexed="52"/>
      <name val="Times New Roman"/>
      <family val="2"/>
    </font>
    <font>
      <sz val="11"/>
      <color indexed="60"/>
      <name val="Times New Roman"/>
      <family val="2"/>
    </font>
    <font>
      <b/>
      <sz val="11"/>
      <color indexed="63"/>
      <name val="Times New Roman"/>
      <family val="2"/>
    </font>
    <font>
      <b/>
      <sz val="18"/>
      <color indexed="56"/>
      <name val="Cambria"/>
      <family val="2"/>
    </font>
    <font>
      <sz val="11"/>
      <color indexed="10"/>
      <name val="Times New Roman"/>
      <family val="2"/>
    </font>
    <font>
      <i/>
      <sz val="12"/>
      <name val="Times New Roman"/>
      <family val="1"/>
    </font>
    <font>
      <b/>
      <sz val="10"/>
      <color indexed="8"/>
      <name val="Times New Roman"/>
      <family val="1"/>
    </font>
    <font>
      <sz val="9"/>
      <color indexed="8"/>
      <name val="Times New Roman"/>
      <family val="1"/>
    </font>
    <font>
      <b/>
      <sz val="11.5"/>
      <color rgb="FFFF0000"/>
      <name val="Times New Roman"/>
      <family val="1"/>
    </font>
    <font>
      <b/>
      <sz val="16"/>
      <color theme="1"/>
      <name val="Times New Roman"/>
      <family val="1"/>
    </font>
    <font>
      <b/>
      <sz val="11"/>
      <name val="Times New Roman"/>
      <family val="1"/>
      <charset val="163"/>
    </font>
    <font>
      <b/>
      <sz val="11"/>
      <color theme="0"/>
      <name val="Times New Roman"/>
      <family val="1"/>
      <charset val="163"/>
    </font>
    <font>
      <i/>
      <sz val="10"/>
      <color theme="0"/>
      <name val="Times New Roman"/>
      <family val="1"/>
      <charset val="163"/>
    </font>
    <font>
      <sz val="3"/>
      <name val="Times New Roman"/>
      <family val="1"/>
      <charset val="163"/>
    </font>
    <font>
      <b/>
      <sz val="3"/>
      <name val="Times New Roman"/>
      <family val="1"/>
      <charset val="163"/>
    </font>
    <font>
      <b/>
      <sz val="3"/>
      <color rgb="FFFF0000"/>
      <name val="Times New Roman"/>
      <family val="1"/>
      <charset val="163"/>
    </font>
    <font>
      <i/>
      <sz val="3"/>
      <name val="Times New Roman"/>
      <family val="1"/>
      <charset val="163"/>
    </font>
    <font>
      <sz val="8.5"/>
      <name val="Times New Roman"/>
      <family val="1"/>
      <charset val="163"/>
    </font>
    <font>
      <b/>
      <sz val="3"/>
      <color theme="1"/>
      <name val="Cambria"/>
      <family val="1"/>
      <charset val="163"/>
      <scheme val="major"/>
    </font>
    <font>
      <b/>
      <sz val="3"/>
      <color rgb="FFFF0000"/>
      <name val="Cambria"/>
      <family val="1"/>
      <charset val="163"/>
      <scheme val="major"/>
    </font>
    <font>
      <b/>
      <sz val="12"/>
      <color theme="1"/>
      <name val="Calibri"/>
      <family val="2"/>
      <charset val="163"/>
      <scheme val="minor"/>
    </font>
    <font>
      <b/>
      <sz val="12"/>
      <color rgb="FFFF0000"/>
      <name val="Times New Roman"/>
      <family val="1"/>
      <charset val="163"/>
    </font>
    <font>
      <sz val="10.5"/>
      <color rgb="FFFF0000"/>
      <name val="Times New Roman"/>
      <family val="1"/>
    </font>
    <font>
      <b/>
      <sz val="8"/>
      <color theme="0"/>
      <name val="Cambria"/>
      <family val="1"/>
      <charset val="163"/>
      <scheme val="major"/>
    </font>
    <font>
      <i/>
      <sz val="12"/>
      <color theme="1"/>
      <name val="Times New Roman"/>
      <family val="1"/>
      <charset val="163"/>
    </font>
    <font>
      <sz val="10.5"/>
      <name val="Times New Roman"/>
      <family val="1"/>
      <charset val="163"/>
    </font>
    <font>
      <b/>
      <i/>
      <sz val="11"/>
      <color theme="1"/>
      <name val="Times New Roman"/>
      <family val="1"/>
      <charset val="163"/>
    </font>
    <font>
      <b/>
      <sz val="9"/>
      <color theme="0"/>
      <name val="Cambria"/>
      <family val="1"/>
      <charset val="163"/>
      <scheme val="major"/>
    </font>
    <font>
      <sz val="9.5"/>
      <color indexed="8"/>
      <name val="Times New Roman"/>
      <family val="1"/>
    </font>
    <font>
      <sz val="8"/>
      <color theme="1"/>
      <name val="Calibri"/>
      <family val="2"/>
      <charset val="163"/>
      <scheme val="minor"/>
    </font>
    <font>
      <sz val="11"/>
      <color theme="1"/>
      <name val="Cambria"/>
      <family val="1"/>
      <charset val="163"/>
      <scheme val="major"/>
    </font>
    <font>
      <i/>
      <sz val="11"/>
      <color rgb="FFFF0000"/>
      <name val="Times New Roman"/>
      <family val="1"/>
    </font>
    <font>
      <sz val="10"/>
      <color theme="0"/>
      <name val="Times New Roman"/>
      <family val="1"/>
    </font>
    <font>
      <b/>
      <sz val="11"/>
      <color theme="0"/>
      <name val="Times New Roman"/>
      <family val="1"/>
    </font>
    <font>
      <i/>
      <sz val="10"/>
      <color theme="0"/>
      <name val="Times New Roman"/>
      <family val="1"/>
    </font>
    <font>
      <b/>
      <sz val="3"/>
      <name val="Times New Roman"/>
      <family val="1"/>
    </font>
    <font>
      <sz val="3"/>
      <name val="Times New Roman"/>
      <family val="1"/>
    </font>
    <font>
      <i/>
      <sz val="3"/>
      <name val="Times New Roman"/>
      <family val="1"/>
    </font>
    <font>
      <sz val="12"/>
      <name val="Cambria"/>
      <family val="1"/>
      <charset val="163"/>
      <scheme val="major"/>
    </font>
    <font>
      <i/>
      <sz val="12"/>
      <name val="Cambria"/>
      <family val="1"/>
      <charset val="163"/>
      <scheme val="major"/>
    </font>
    <font>
      <sz val="12"/>
      <color theme="1"/>
      <name val="Cambria"/>
      <family val="1"/>
      <charset val="163"/>
      <scheme val="major"/>
    </font>
    <font>
      <b/>
      <sz val="12"/>
      <name val="Cambria"/>
      <family val="1"/>
      <charset val="163"/>
      <scheme val="major"/>
    </font>
    <font>
      <i/>
      <sz val="10"/>
      <name val="VNtimes new roman"/>
      <family val="2"/>
    </font>
    <font>
      <sz val="9"/>
      <name val="VNtimes new roman"/>
      <family val="2"/>
    </font>
    <font>
      <i/>
      <sz val="10.5"/>
      <color theme="1"/>
      <name val="Times New Roman"/>
      <family val="1"/>
    </font>
    <font>
      <b/>
      <sz val="12.5"/>
      <color rgb="FFFF0000"/>
      <name val="Times New Roman"/>
      <family val="1"/>
    </font>
    <font>
      <b/>
      <sz val="9"/>
      <name val="Cambria"/>
      <family val="1"/>
      <charset val="163"/>
      <scheme val="major"/>
    </font>
    <font>
      <b/>
      <sz val="10"/>
      <name val="Cambria"/>
      <family val="1"/>
      <charset val="163"/>
      <scheme val="major"/>
    </font>
    <font>
      <b/>
      <sz val="8"/>
      <name val="Cambria"/>
      <family val="1"/>
      <charset val="163"/>
      <scheme val="major"/>
    </font>
    <font>
      <sz val="7"/>
      <name val="Cambria"/>
      <family val="1"/>
      <charset val="163"/>
      <scheme val="major"/>
    </font>
    <font>
      <sz val="11"/>
      <color rgb="FFFF0000"/>
      <name val="Cambria"/>
      <family val="1"/>
      <charset val="163"/>
      <scheme val="major"/>
    </font>
    <font>
      <sz val="10"/>
      <color rgb="FFFF0000"/>
      <name val="Cambria"/>
      <family val="1"/>
      <charset val="163"/>
      <scheme val="major"/>
    </font>
    <font>
      <sz val="10"/>
      <color theme="0"/>
      <name val="Cambria"/>
      <family val="1"/>
      <charset val="163"/>
      <scheme val="major"/>
    </font>
    <font>
      <i/>
      <sz val="10"/>
      <name val="Cambria"/>
      <family val="1"/>
      <charset val="163"/>
      <scheme val="major"/>
    </font>
    <font>
      <sz val="10"/>
      <color indexed="8"/>
      <name val="Cambria"/>
      <family val="1"/>
      <charset val="163"/>
      <scheme val="major"/>
    </font>
    <font>
      <sz val="9"/>
      <name val="Cambria"/>
      <family val="1"/>
      <charset val="163"/>
      <scheme val="major"/>
    </font>
    <font>
      <sz val="10.5"/>
      <name val="Cambria"/>
      <family val="1"/>
      <charset val="163"/>
      <scheme val="major"/>
    </font>
    <font>
      <sz val="8"/>
      <name val="Cambria"/>
      <family val="1"/>
      <charset val="163"/>
      <scheme val="major"/>
    </font>
    <font>
      <sz val="8.5"/>
      <color rgb="FF00B0F0"/>
      <name val="Times New Roman"/>
      <family val="1"/>
    </font>
    <font>
      <sz val="11"/>
      <color rgb="FF00B0F0"/>
      <name val="Times New Roman"/>
      <family val="1"/>
    </font>
    <font>
      <sz val="11"/>
      <color indexed="8"/>
      <name val="Arial"/>
      <family val="2"/>
      <charset val="163"/>
    </font>
    <font>
      <sz val="11"/>
      <color indexed="9"/>
      <name val="Arial"/>
      <family val="2"/>
      <charset val="163"/>
    </font>
    <font>
      <sz val="11"/>
      <color indexed="20"/>
      <name val="Arial"/>
      <family val="2"/>
      <charset val="163"/>
    </font>
    <font>
      <b/>
      <sz val="11"/>
      <color indexed="52"/>
      <name val="Arial"/>
      <family val="2"/>
      <charset val="163"/>
    </font>
    <font>
      <b/>
      <sz val="11"/>
      <color indexed="9"/>
      <name val="Arial"/>
      <family val="2"/>
      <charset val="163"/>
    </font>
    <font>
      <i/>
      <sz val="11"/>
      <color indexed="23"/>
      <name val="Arial"/>
      <family val="2"/>
      <charset val="163"/>
    </font>
    <font>
      <sz val="11"/>
      <color indexed="17"/>
      <name val="Arial"/>
      <family val="2"/>
      <charset val="163"/>
    </font>
    <font>
      <b/>
      <sz val="15"/>
      <color indexed="56"/>
      <name val="Arial"/>
      <family val="2"/>
      <charset val="163"/>
    </font>
    <font>
      <b/>
      <sz val="13"/>
      <color indexed="56"/>
      <name val="Arial"/>
      <family val="2"/>
      <charset val="163"/>
    </font>
    <font>
      <b/>
      <sz val="11"/>
      <color indexed="56"/>
      <name val="Arial"/>
      <family val="2"/>
      <charset val="163"/>
    </font>
    <font>
      <sz val="11"/>
      <color indexed="62"/>
      <name val="Arial"/>
      <family val="2"/>
      <charset val="163"/>
    </font>
    <font>
      <sz val="11"/>
      <color indexed="52"/>
      <name val="Arial"/>
      <family val="2"/>
      <charset val="163"/>
    </font>
    <font>
      <sz val="11"/>
      <color indexed="60"/>
      <name val="Arial"/>
      <family val="2"/>
      <charset val="163"/>
    </font>
    <font>
      <sz val="11"/>
      <color indexed="8"/>
      <name val="Calibri"/>
      <family val="2"/>
      <charset val="163"/>
    </font>
    <font>
      <b/>
      <sz val="11"/>
      <color indexed="63"/>
      <name val="Arial"/>
      <family val="2"/>
      <charset val="163"/>
    </font>
    <font>
      <b/>
      <sz val="18"/>
      <color indexed="56"/>
      <name val="Times New Roman"/>
      <family val="2"/>
      <charset val="163"/>
    </font>
    <font>
      <b/>
      <sz val="11"/>
      <color indexed="8"/>
      <name val="Arial"/>
      <family val="2"/>
      <charset val="163"/>
    </font>
    <font>
      <sz val="11"/>
      <color indexed="10"/>
      <name val="Arial"/>
      <family val="2"/>
      <charset val="163"/>
    </font>
    <font>
      <b/>
      <sz val="17"/>
      <color theme="1"/>
      <name val="Arial"/>
      <family val="2"/>
    </font>
    <font>
      <sz val="11"/>
      <color theme="1"/>
      <name val="Arial"/>
      <family val="2"/>
    </font>
    <font>
      <sz val="15"/>
      <color rgb="FFFF0000"/>
      <name val="Arial"/>
      <family val="2"/>
    </font>
    <font>
      <sz val="15"/>
      <color rgb="FF0070C0"/>
      <name val="Arial"/>
      <family val="2"/>
    </font>
    <font>
      <b/>
      <sz val="11"/>
      <color theme="1"/>
      <name val="Arial"/>
      <family val="2"/>
    </font>
    <font>
      <b/>
      <u/>
      <sz val="15"/>
      <color indexed="17"/>
      <name val="Arial"/>
      <family val="2"/>
    </font>
    <font>
      <b/>
      <sz val="15"/>
      <color indexed="17"/>
      <name val="Arial"/>
      <family val="2"/>
    </font>
    <font>
      <b/>
      <sz val="11"/>
      <color indexed="17"/>
      <name val="Arial"/>
      <family val="2"/>
    </font>
    <font>
      <b/>
      <sz val="11"/>
      <color indexed="8"/>
      <name val="Arial"/>
      <family val="2"/>
    </font>
    <font>
      <sz val="15"/>
      <color indexed="17"/>
      <name val="Arial"/>
      <family val="2"/>
    </font>
    <font>
      <sz val="15"/>
      <color indexed="8"/>
      <name val="Arial"/>
      <family val="2"/>
    </font>
    <font>
      <sz val="11"/>
      <color indexed="8"/>
      <name val="Arial"/>
      <family val="2"/>
    </font>
    <font>
      <sz val="12"/>
      <color theme="1"/>
      <name val="Arial"/>
      <family val="2"/>
    </font>
    <font>
      <b/>
      <u/>
      <sz val="12"/>
      <color indexed="17"/>
      <name val="Arial"/>
      <family val="2"/>
    </font>
    <font>
      <sz val="12"/>
      <color indexed="8"/>
      <name val="Arial"/>
      <family val="2"/>
    </font>
    <font>
      <sz val="12"/>
      <color rgb="FFFF0000"/>
      <name val="Arial"/>
      <family val="2"/>
    </font>
    <font>
      <sz val="14"/>
      <color rgb="FFFF0000"/>
      <name val="Arial"/>
      <family val="2"/>
    </font>
    <font>
      <sz val="50"/>
      <color rgb="FFFF0000"/>
      <name val="Times New Roman"/>
      <family val="1"/>
    </font>
    <font>
      <sz val="50"/>
      <color rgb="FF0000FF"/>
      <name val="Times New Roman"/>
      <family val="1"/>
    </font>
    <font>
      <sz val="20"/>
      <color indexed="28"/>
      <name val="Times New Roman"/>
      <family val="1"/>
    </font>
    <font>
      <sz val="25"/>
      <name val="Arial"/>
      <family val="2"/>
    </font>
    <font>
      <sz val="15"/>
      <name val="Arial"/>
      <family val="2"/>
    </font>
    <font>
      <sz val="15"/>
      <color indexed="12"/>
      <name val="Arial"/>
      <family val="2"/>
    </font>
    <font>
      <sz val="20"/>
      <name val="Arial"/>
      <family val="2"/>
    </font>
    <font>
      <b/>
      <u/>
      <sz val="14"/>
      <name val="Arial"/>
      <family val="2"/>
    </font>
    <font>
      <u/>
      <sz val="10"/>
      <name val="Arial"/>
      <family val="2"/>
    </font>
    <font>
      <b/>
      <sz val="10"/>
      <color indexed="60"/>
      <name val="Arial"/>
      <family val="2"/>
    </font>
    <font>
      <sz val="14"/>
      <color indexed="10"/>
      <name val="Arial"/>
      <family val="2"/>
    </font>
    <font>
      <sz val="14"/>
      <color indexed="12"/>
      <name val="Arial"/>
      <family val="2"/>
    </font>
    <font>
      <sz val="14"/>
      <color indexed="60"/>
      <name val="Arial"/>
      <family val="2"/>
    </font>
    <font>
      <sz val="14"/>
      <color rgb="FF00B0F0"/>
      <name val="Arial"/>
      <family val="2"/>
    </font>
    <font>
      <sz val="14"/>
      <color rgb="FF00B050"/>
      <name val="Arial"/>
      <family val="2"/>
    </font>
    <font>
      <b/>
      <u/>
      <sz val="14"/>
      <color indexed="60"/>
      <name val="Arial"/>
      <family val="2"/>
    </font>
    <font>
      <b/>
      <u/>
      <sz val="16"/>
      <color indexed="60"/>
      <name val="Arial"/>
      <family val="2"/>
    </font>
    <font>
      <sz val="16"/>
      <name val="Arial"/>
      <family val="2"/>
    </font>
    <font>
      <sz val="16"/>
      <color indexed="60"/>
      <name val="Arial"/>
      <family val="2"/>
    </font>
    <font>
      <sz val="20"/>
      <color rgb="FF00B0F0"/>
      <name val="Arial"/>
      <family val="2"/>
    </font>
    <font>
      <sz val="18"/>
      <color theme="0"/>
      <name val="Arial"/>
      <family val="2"/>
    </font>
    <font>
      <i/>
      <u/>
      <sz val="18"/>
      <color indexed="9"/>
      <name val="Arial"/>
      <family val="2"/>
    </font>
    <font>
      <sz val="18"/>
      <color indexed="9"/>
      <name val="Arial"/>
      <family val="2"/>
    </font>
    <font>
      <sz val="20"/>
      <color indexed="9"/>
      <name val="Arial"/>
      <family val="2"/>
    </font>
    <font>
      <sz val="20"/>
      <color indexed="10"/>
      <name val="Arial"/>
      <family val="2"/>
    </font>
    <font>
      <u/>
      <sz val="20"/>
      <color indexed="10"/>
      <name val="Arial"/>
      <family val="2"/>
    </font>
    <font>
      <sz val="20"/>
      <color theme="0"/>
      <name val="Arial"/>
      <family val="2"/>
    </font>
    <font>
      <b/>
      <u/>
      <sz val="14"/>
      <color indexed="36"/>
      <name val="Arial"/>
      <family val="2"/>
    </font>
    <font>
      <u/>
      <sz val="12"/>
      <color indexed="10"/>
      <name val="Arial"/>
      <family val="2"/>
    </font>
    <font>
      <b/>
      <u/>
      <sz val="14"/>
      <color indexed="10"/>
      <name val="Arial"/>
      <family val="2"/>
    </font>
    <font>
      <sz val="12"/>
      <color indexed="10"/>
      <name val="Arial"/>
      <family val="2"/>
    </font>
    <font>
      <b/>
      <u/>
      <sz val="15"/>
      <name val="Arial"/>
      <family val="2"/>
    </font>
    <font>
      <b/>
      <sz val="15"/>
      <name val="Arial"/>
      <family val="2"/>
    </font>
    <font>
      <b/>
      <sz val="15"/>
      <color rgb="FF0000FF"/>
      <name val="Arial"/>
      <family val="2"/>
    </font>
    <font>
      <sz val="11"/>
      <color indexed="40"/>
      <name val="Arial"/>
      <family val="2"/>
    </font>
    <font>
      <sz val="12"/>
      <color indexed="17"/>
      <name val="Arial"/>
      <family val="2"/>
    </font>
    <font>
      <b/>
      <u/>
      <sz val="12"/>
      <color rgb="FF0000FF"/>
      <name val="Times New Roman"/>
      <family val="1"/>
    </font>
    <font>
      <b/>
      <u/>
      <sz val="15"/>
      <color rgb="FF0000FF"/>
      <name val="Times New Roman"/>
      <family val="1"/>
    </font>
    <font>
      <b/>
      <u/>
      <sz val="15"/>
      <color indexed="10"/>
      <name val="Times New Roman"/>
      <family val="1"/>
    </font>
    <font>
      <b/>
      <u/>
      <sz val="15"/>
      <color indexed="60"/>
      <name val="Times New Roman"/>
      <family val="1"/>
    </font>
    <font>
      <b/>
      <u/>
      <sz val="15"/>
      <color indexed="12"/>
      <name val="Times New Roman"/>
      <family val="1"/>
    </font>
    <font>
      <sz val="20"/>
      <color rgb="FFFF0000"/>
      <name val="Arial"/>
      <family val="2"/>
    </font>
    <font>
      <b/>
      <u/>
      <sz val="15"/>
      <color indexed="12"/>
      <name val="Arial"/>
      <family val="2"/>
    </font>
    <font>
      <sz val="16"/>
      <color indexed="12"/>
      <name val="Arial"/>
      <family val="2"/>
    </font>
    <font>
      <sz val="12"/>
      <color indexed="12"/>
      <name val="Arial"/>
      <family val="2"/>
    </font>
    <font>
      <sz val="10"/>
      <color rgb="FFFF0000"/>
      <name val="Arial"/>
      <family val="2"/>
    </font>
    <font>
      <sz val="11"/>
      <name val="Arial"/>
      <family val="2"/>
    </font>
    <font>
      <b/>
      <sz val="10"/>
      <name val="Arial"/>
      <family val="2"/>
    </font>
    <font>
      <sz val="20"/>
      <color indexed="12"/>
      <name val="Arial"/>
      <family val="2"/>
    </font>
    <font>
      <sz val="25"/>
      <color theme="0"/>
      <name val="Arial"/>
      <family val="2"/>
    </font>
    <font>
      <sz val="10"/>
      <color theme="0"/>
      <name val="Arial"/>
      <family val="2"/>
    </font>
    <font>
      <sz val="30"/>
      <name val="Arial"/>
      <family val="2"/>
    </font>
    <font>
      <sz val="14"/>
      <color rgb="FF0000FF"/>
      <name val="Arial"/>
      <family val="2"/>
    </font>
    <font>
      <b/>
      <u/>
      <sz val="12"/>
      <color rgb="FFFF0000"/>
      <name val="Arial"/>
      <family val="2"/>
    </font>
    <font>
      <b/>
      <u/>
      <sz val="50"/>
      <color rgb="FFC00000"/>
      <name val="Times New Roman"/>
      <family val="1"/>
    </font>
    <font>
      <b/>
      <sz val="10"/>
      <color theme="1"/>
      <name val="Times New Roman"/>
      <family val="1"/>
    </font>
    <font>
      <sz val="9.5"/>
      <color rgb="FFC00000"/>
      <name val="Times New Roman"/>
      <family val="1"/>
    </font>
    <font>
      <sz val="10"/>
      <name val="MS Sans Serif"/>
      <family val="2"/>
      <charset val="1"/>
    </font>
    <font>
      <sz val="25"/>
      <color rgb="FFFF0000"/>
      <name val="Arial"/>
      <family val="2"/>
    </font>
    <font>
      <sz val="8"/>
      <color rgb="FFFF0000"/>
      <name val="Times New Roman"/>
      <family val="1"/>
      <charset val="163"/>
    </font>
    <font>
      <sz val="25"/>
      <color rgb="FF00B0F0"/>
      <name val="Arial"/>
      <family val="2"/>
    </font>
    <font>
      <sz val="15"/>
      <color rgb="FF00B0F0"/>
      <name val="Arial"/>
      <family val="2"/>
    </font>
    <font>
      <b/>
      <i/>
      <sz val="10"/>
      <name val="Times New Roman"/>
      <family val="1"/>
    </font>
    <font>
      <b/>
      <i/>
      <sz val="11"/>
      <name val="Times New Roman"/>
      <family val="1"/>
    </font>
    <font>
      <b/>
      <sz val="3"/>
      <color theme="0"/>
      <name val="Times New Roman"/>
      <family val="1"/>
    </font>
    <font>
      <i/>
      <sz val="3"/>
      <color theme="0"/>
      <name val="Times New Roman"/>
      <family val="1"/>
    </font>
    <font>
      <sz val="3"/>
      <color theme="0"/>
      <name val="Times New Roman"/>
      <family val="1"/>
    </font>
    <font>
      <sz val="10.5"/>
      <color theme="1"/>
      <name val="Times New Roman"/>
      <family val="1"/>
    </font>
    <font>
      <i/>
      <sz val="11"/>
      <name val="Times New Roman"/>
      <family val="1"/>
    </font>
    <font>
      <b/>
      <i/>
      <sz val="12"/>
      <name val="Times New Roman"/>
      <family val="1"/>
    </font>
    <font>
      <sz val="8.5"/>
      <color theme="1"/>
      <name val="Times New Roman"/>
      <family val="1"/>
      <charset val="163"/>
    </font>
    <font>
      <sz val="6"/>
      <name val="Times New Roman"/>
      <family val="1"/>
      <charset val="163"/>
    </font>
    <font>
      <b/>
      <i/>
      <sz val="12"/>
      <color rgb="FFFF0000"/>
      <name val="Times New Roman"/>
      <family val="1"/>
      <charset val="163"/>
    </font>
    <font>
      <sz val="11"/>
      <color rgb="FFFF0000"/>
      <name val="Calibri"/>
      <family val="2"/>
      <charset val="163"/>
      <scheme val="minor"/>
    </font>
    <font>
      <b/>
      <sz val="12"/>
      <color rgb="FFFF0000"/>
      <name val="Calibri"/>
      <family val="2"/>
      <charset val="163"/>
      <scheme val="minor"/>
    </font>
    <font>
      <i/>
      <sz val="10"/>
      <color rgb="FFFF0000"/>
      <name val="Times New Roman"/>
      <family val="1"/>
    </font>
    <font>
      <sz val="9.5"/>
      <color theme="1"/>
      <name val="Times New Roman"/>
      <family val="1"/>
    </font>
    <font>
      <b/>
      <i/>
      <sz val="12"/>
      <color rgb="FFFF0000"/>
      <name val="Times New Roman"/>
      <family val="1"/>
    </font>
    <font>
      <b/>
      <sz val="13"/>
      <color rgb="FFC00000"/>
      <name val="Times New Roman"/>
      <family val="1"/>
    </font>
    <font>
      <sz val="14"/>
      <color rgb="FFB22222"/>
      <name val="Arial"/>
      <family val="2"/>
    </font>
    <font>
      <b/>
      <sz val="16"/>
      <color theme="1"/>
      <name val="Calibri"/>
      <family val="2"/>
      <scheme val="minor"/>
    </font>
    <font>
      <sz val="11"/>
      <color rgb="FF0070C0"/>
      <name val="Times New Roman"/>
      <family val="1"/>
      <charset val="163"/>
    </font>
    <font>
      <sz val="15"/>
      <color theme="1"/>
      <name val="Times New Roman"/>
      <family val="1"/>
      <charset val="163"/>
    </font>
    <font>
      <sz val="15"/>
      <color rgb="FF0070C0"/>
      <name val="Times New Roman"/>
      <family val="1"/>
      <charset val="163"/>
    </font>
    <font>
      <sz val="15"/>
      <color rgb="FF000000"/>
      <name val="Calibri"/>
      <family val="2"/>
    </font>
    <font>
      <sz val="8"/>
      <color rgb="FF0070C0"/>
      <name val="Times New Roman"/>
      <family val="1"/>
    </font>
    <font>
      <sz val="11"/>
      <color rgb="FF0070C0"/>
      <name val="Times New Roman"/>
      <family val="1"/>
    </font>
    <font>
      <sz val="11"/>
      <color rgb="FF002060"/>
      <name val="Calibri"/>
      <family val="2"/>
    </font>
    <font>
      <i/>
      <sz val="8"/>
      <color rgb="FF002060"/>
      <name val="Calibri"/>
      <family val="2"/>
    </font>
    <font>
      <sz val="12"/>
      <color rgb="FF00B0F0"/>
      <name val="Times New Roman"/>
      <family val="1"/>
    </font>
    <font>
      <sz val="8.5"/>
      <color rgb="FF0070C0"/>
      <name val="Times New Roman"/>
      <family val="1"/>
    </font>
  </fonts>
  <fills count="39">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4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39997558519241921"/>
        <bgColor indexed="64"/>
      </patternFill>
    </fill>
    <fill>
      <patternFill patternType="solid">
        <fgColor theme="9" tint="0.59999389629810485"/>
        <bgColor indexed="64"/>
      </patternFill>
    </fill>
    <fill>
      <patternFill patternType="solid">
        <fgColor rgb="FF0033CC"/>
        <bgColor indexed="64"/>
      </patternFill>
    </fill>
    <fill>
      <patternFill patternType="solid">
        <fgColor theme="6" tint="0.59999389629810485"/>
        <bgColor indexed="64"/>
      </patternFill>
    </fill>
    <fill>
      <patternFill patternType="solid">
        <fgColor indexed="62"/>
        <bgColor indexed="56"/>
      </patternFill>
    </fill>
    <fill>
      <patternFill patternType="solid">
        <fgColor theme="8" tint="0.59999389629810485"/>
        <bgColor indexed="64"/>
      </patternFill>
    </fill>
  </fills>
  <borders count="1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hair">
        <color theme="0" tint="-0.2499465926084170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hair">
        <color theme="0" tint="-0.24994659260841701"/>
      </top>
      <bottom style="hair">
        <color theme="0" tint="-0.24994659260841701"/>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right/>
      <top style="double">
        <color indexed="64"/>
      </top>
      <bottom/>
      <diagonal/>
    </border>
    <border>
      <left style="thin">
        <color theme="1"/>
      </left>
      <right/>
      <top style="thin">
        <color indexed="64"/>
      </top>
      <bottom style="thin">
        <color theme="0" tint="-0.14996795556505021"/>
      </bottom>
      <diagonal/>
    </border>
    <border>
      <left/>
      <right style="thin">
        <color theme="1"/>
      </right>
      <top style="thin">
        <color indexed="64"/>
      </top>
      <bottom style="thin">
        <color theme="0" tint="-0.14996795556505021"/>
      </bottom>
      <diagonal/>
    </border>
    <border>
      <left style="thin">
        <color theme="1"/>
      </left>
      <right style="thin">
        <color theme="1"/>
      </right>
      <top style="thin">
        <color indexed="64"/>
      </top>
      <bottom style="thin">
        <color theme="0" tint="-0.14996795556505021"/>
      </bottom>
      <diagonal/>
    </border>
    <border>
      <left style="thin">
        <color theme="1"/>
      </left>
      <right style="thin">
        <color theme="1"/>
      </right>
      <top style="thin">
        <color theme="0" tint="-0.14996795556505021"/>
      </top>
      <bottom style="thin">
        <color theme="0" tint="-0.14996795556505021"/>
      </bottom>
      <diagonal/>
    </border>
    <border>
      <left style="thin">
        <color theme="1"/>
      </left>
      <right/>
      <top style="thin">
        <color theme="0" tint="-0.14996795556505021"/>
      </top>
      <bottom style="thin">
        <color theme="0" tint="-0.14996795556505021"/>
      </bottom>
      <diagonal/>
    </border>
    <border>
      <left/>
      <right style="thin">
        <color theme="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1"/>
      </bottom>
      <diagonal/>
    </border>
    <border>
      <left style="thin">
        <color theme="1"/>
      </left>
      <right style="thin">
        <color theme="1"/>
      </right>
      <top style="thin">
        <color theme="0" tint="-0.14996795556505021"/>
      </top>
      <bottom style="thin">
        <color theme="1"/>
      </bottom>
      <diagonal/>
    </border>
    <border>
      <left style="thin">
        <color theme="1"/>
      </left>
      <right/>
      <top style="thin">
        <color theme="0" tint="-0.14996795556505021"/>
      </top>
      <bottom style="thin">
        <color theme="1"/>
      </bottom>
      <diagonal/>
    </border>
    <border>
      <left/>
      <right style="thin">
        <color theme="1"/>
      </right>
      <top style="thin">
        <color theme="0" tint="-0.14996795556505021"/>
      </top>
      <bottom style="thin">
        <color theme="1"/>
      </bottom>
      <diagonal/>
    </border>
    <border>
      <left/>
      <right/>
      <top style="thin">
        <color theme="1"/>
      </top>
      <bottom style="thin">
        <color theme="1"/>
      </bottom>
      <diagonal/>
    </border>
    <border>
      <left style="thin">
        <color indexed="64"/>
      </left>
      <right style="thin">
        <color indexed="64"/>
      </right>
      <top/>
      <bottom style="thin">
        <color theme="0" tint="-0.14996795556505021"/>
      </bottom>
      <diagonal/>
    </border>
    <border>
      <left style="thin">
        <color theme="1"/>
      </left>
      <right style="thin">
        <color theme="1"/>
      </right>
      <top/>
      <bottom style="thin">
        <color theme="0" tint="-0.14996795556505021"/>
      </bottom>
      <diagonal/>
    </border>
    <border>
      <left style="thin">
        <color theme="1"/>
      </left>
      <right/>
      <top/>
      <bottom style="thin">
        <color theme="0" tint="-0.14996795556505021"/>
      </bottom>
      <diagonal/>
    </border>
    <border>
      <left/>
      <right style="thin">
        <color theme="1"/>
      </right>
      <top/>
      <bottom style="thin">
        <color theme="0" tint="-0.14996795556505021"/>
      </bottom>
      <diagonal/>
    </border>
    <border>
      <left style="thin">
        <color indexed="64"/>
      </left>
      <right style="thin">
        <color indexed="64"/>
      </right>
      <top style="thin">
        <color theme="1"/>
      </top>
      <bottom style="thin">
        <color theme="0" tint="-0.14996795556505021"/>
      </bottom>
      <diagonal/>
    </border>
    <border>
      <left style="thin">
        <color theme="1"/>
      </left>
      <right style="thin">
        <color theme="1"/>
      </right>
      <top style="thin">
        <color theme="1"/>
      </top>
      <bottom style="thin">
        <color theme="0" tint="-0.14996795556505021"/>
      </bottom>
      <diagonal/>
    </border>
    <border>
      <left style="thin">
        <color theme="1"/>
      </left>
      <right/>
      <top style="thin">
        <color theme="1"/>
      </top>
      <bottom style="thin">
        <color theme="0" tint="-0.14996795556505021"/>
      </bottom>
      <diagonal/>
    </border>
    <border>
      <left/>
      <right style="thin">
        <color theme="1"/>
      </right>
      <top style="thin">
        <color theme="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1"/>
      </left>
      <right style="thin">
        <color theme="1"/>
      </right>
      <top style="thin">
        <color theme="0" tint="-0.14996795556505021"/>
      </top>
      <bottom style="thin">
        <color indexed="64"/>
      </bottom>
      <diagonal/>
    </border>
    <border>
      <left style="thin">
        <color theme="1"/>
      </left>
      <right/>
      <top style="thin">
        <color theme="0" tint="-0.14996795556505021"/>
      </top>
      <bottom style="thin">
        <color indexed="64"/>
      </bottom>
      <diagonal/>
    </border>
    <border>
      <left/>
      <right style="thin">
        <color theme="1"/>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right style="thin">
        <color indexed="8"/>
      </right>
      <top style="thin">
        <color indexed="64"/>
      </top>
      <bottom style="hair">
        <color indexed="64"/>
      </bottom>
      <diagonal/>
    </border>
    <border>
      <left style="thin">
        <color theme="0" tint="-0.24994659260841701"/>
      </left>
      <right style="thin">
        <color theme="0" tint="-0.24994659260841701"/>
      </right>
      <top style="thin">
        <color indexed="64"/>
      </top>
      <bottom style="hair">
        <color indexed="64"/>
      </bottom>
      <diagonal/>
    </border>
    <border>
      <left style="thin">
        <color indexed="64"/>
      </left>
      <right style="thin">
        <color indexed="64"/>
      </right>
      <top style="hair">
        <color theme="0" tint="-0.24994659260841701"/>
      </top>
      <bottom style="thin">
        <color indexed="64"/>
      </bottom>
      <diagonal/>
    </border>
    <border>
      <left/>
      <right style="thin">
        <color theme="0" tint="-0.14993743705557422"/>
      </right>
      <top style="thin">
        <color theme="0" tint="-0.14996795556505021"/>
      </top>
      <bottom/>
      <diagonal/>
    </border>
    <border>
      <left/>
      <right style="thin">
        <color theme="0" tint="-0.14993743705557422"/>
      </right>
      <top/>
      <bottom/>
      <diagonal/>
    </border>
    <border>
      <left/>
      <right/>
      <top style="hair">
        <color indexed="64"/>
      </top>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indexed="64"/>
      </left>
      <right style="thin">
        <color indexed="64"/>
      </right>
      <top/>
      <bottom style="thin">
        <color theme="0" tint="-0.24994659260841701"/>
      </bottom>
      <diagonal/>
    </border>
    <border>
      <left style="thin">
        <color indexed="8"/>
      </left>
      <right style="thin">
        <color indexed="8"/>
      </right>
      <top style="thin">
        <color indexed="64"/>
      </top>
      <bottom style="thin">
        <color theme="0" tint="-0.14996795556505021"/>
      </bottom>
      <diagonal/>
    </border>
    <border>
      <left style="thin">
        <color indexed="8"/>
      </left>
      <right/>
      <top style="thin">
        <color indexed="64"/>
      </top>
      <bottom style="thin">
        <color theme="0" tint="-0.14996795556505021"/>
      </bottom>
      <diagonal/>
    </border>
    <border>
      <left/>
      <right style="thin">
        <color indexed="8"/>
      </right>
      <top style="thin">
        <color indexed="64"/>
      </top>
      <bottom style="thin">
        <color theme="0" tint="-0.14996795556505021"/>
      </bottom>
      <diagonal/>
    </border>
    <border>
      <left style="thin">
        <color indexed="64"/>
      </left>
      <right style="thin">
        <color indexed="64"/>
      </right>
      <top/>
      <bottom style="thin">
        <color theme="0" tint="-0.34998626667073579"/>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0" tint="-0.14996795556505021"/>
      </top>
      <bottom style="thin">
        <color theme="0" tint="-0.14996795556505021"/>
      </bottom>
      <diagonal/>
    </border>
    <border>
      <left style="thin">
        <color indexed="64"/>
      </left>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78">
    <xf numFmtId="0" fontId="0" fillId="0" borderId="0"/>
    <xf numFmtId="0" fontId="7" fillId="0" borderId="0"/>
    <xf numFmtId="0" fontId="9" fillId="0" borderId="0"/>
    <xf numFmtId="0" fontId="14" fillId="0" borderId="0"/>
    <xf numFmtId="0" fontId="22" fillId="0" borderId="0"/>
    <xf numFmtId="0" fontId="6" fillId="0" borderId="0"/>
    <xf numFmtId="0" fontId="9" fillId="0" borderId="0"/>
    <xf numFmtId="0" fontId="33" fillId="0" borderId="0"/>
    <xf numFmtId="0" fontId="35" fillId="0" borderId="0"/>
    <xf numFmtId="0" fontId="6" fillId="0" borderId="0"/>
    <xf numFmtId="0" fontId="9" fillId="0" borderId="0"/>
    <xf numFmtId="165" fontId="14" fillId="0" borderId="0" applyFont="0" applyFill="0" applyBorder="0" applyAlignment="0" applyProtection="0"/>
    <xf numFmtId="0" fontId="45" fillId="0" borderId="0" applyFont="0" applyFill="0" applyBorder="0" applyAlignment="0" applyProtection="0"/>
    <xf numFmtId="166" fontId="14" fillId="0" borderId="0" applyFont="0" applyFill="0" applyBorder="0" applyAlignment="0" applyProtection="0"/>
    <xf numFmtId="40" fontId="45" fillId="0" borderId="0" applyFont="0" applyFill="0" applyBorder="0" applyAlignment="0" applyProtection="0"/>
    <xf numFmtId="38" fontId="45" fillId="0" borderId="0" applyFont="0" applyFill="0" applyBorder="0" applyAlignment="0" applyProtection="0"/>
    <xf numFmtId="167" fontId="46" fillId="0" borderId="0" applyFont="0" applyFill="0" applyBorder="0" applyAlignment="0" applyProtection="0"/>
    <xf numFmtId="9" fontId="47" fillId="0" borderId="0" applyFont="0" applyFill="0" applyBorder="0" applyAlignment="0" applyProtection="0"/>
    <xf numFmtId="0" fontId="48" fillId="0" borderId="0"/>
    <xf numFmtId="0" fontId="49" fillId="5" borderId="0" applyNumberFormat="0" applyBorder="0" applyAlignment="0" applyProtection="0"/>
    <xf numFmtId="168" fontId="50" fillId="0" borderId="0"/>
    <xf numFmtId="0" fontId="51" fillId="6" borderId="0"/>
    <xf numFmtId="0" fontId="52" fillId="6" borderId="0"/>
    <xf numFmtId="0" fontId="53" fillId="6" borderId="0"/>
    <xf numFmtId="169" fontId="54" fillId="0" borderId="0" applyFont="0" applyFill="0" applyBorder="0" applyAlignment="0" applyProtection="0"/>
    <xf numFmtId="170" fontId="54" fillId="0" borderId="0" applyFont="0" applyFill="0" applyBorder="0" applyAlignment="0" applyProtection="0"/>
    <xf numFmtId="0" fontId="55" fillId="0" borderId="0">
      <alignment wrapText="1"/>
    </xf>
    <xf numFmtId="0" fontId="14" fillId="0" borderId="0" applyFont="0" applyFill="0" applyBorder="0" applyAlignment="0" applyProtection="0"/>
    <xf numFmtId="0" fontId="56" fillId="0" borderId="0" applyFont="0" applyFill="0" applyBorder="0" applyAlignment="0" applyProtection="0"/>
    <xf numFmtId="171" fontId="57" fillId="0" borderId="0" applyFont="0" applyFill="0" applyBorder="0" applyAlignment="0" applyProtection="0"/>
    <xf numFmtId="164" fontId="14" fillId="0" borderId="0" applyFont="0" applyFill="0" applyBorder="0" applyAlignment="0" applyProtection="0"/>
    <xf numFmtId="0" fontId="56" fillId="0" borderId="0" applyFont="0" applyFill="0" applyBorder="0" applyAlignment="0" applyProtection="0"/>
    <xf numFmtId="172" fontId="57" fillId="0" borderId="0" applyFont="0" applyFill="0" applyBorder="0" applyAlignment="0" applyProtection="0"/>
    <xf numFmtId="0" fontId="14" fillId="0" borderId="0" applyFont="0" applyFill="0" applyBorder="0" applyAlignment="0" applyProtection="0"/>
    <xf numFmtId="0" fontId="56" fillId="0" borderId="0" applyFont="0" applyFill="0" applyBorder="0" applyAlignment="0" applyProtection="0"/>
    <xf numFmtId="173" fontId="57" fillId="0" borderId="0" applyFont="0" applyFill="0" applyBorder="0" applyAlignment="0" applyProtection="0"/>
    <xf numFmtId="174" fontId="14" fillId="0" borderId="0" applyFont="0" applyFill="0" applyBorder="0" applyAlignment="0" applyProtection="0"/>
    <xf numFmtId="0" fontId="56" fillId="0" borderId="0" applyFont="0" applyFill="0" applyBorder="0" applyAlignment="0" applyProtection="0"/>
    <xf numFmtId="175" fontId="57" fillId="0" borderId="0" applyFont="0" applyFill="0" applyBorder="0" applyAlignment="0" applyProtection="0"/>
    <xf numFmtId="0" fontId="14" fillId="0" borderId="0" applyFont="0" applyFill="0" applyBorder="0" applyAlignment="0" applyProtection="0">
      <alignment horizontal="right"/>
    </xf>
    <xf numFmtId="0" fontId="56" fillId="0" borderId="0"/>
    <xf numFmtId="0" fontId="58" fillId="0" borderId="0"/>
    <xf numFmtId="0" fontId="56" fillId="0" borderId="0"/>
    <xf numFmtId="37" fontId="59" fillId="0" borderId="0"/>
    <xf numFmtId="0" fontId="60" fillId="0" borderId="0"/>
    <xf numFmtId="0" fontId="14" fillId="0" borderId="0" applyFill="0" applyBorder="0" applyAlignment="0"/>
    <xf numFmtId="0" fontId="14" fillId="0" borderId="0" applyFill="0" applyBorder="0" applyAlignment="0"/>
    <xf numFmtId="0" fontId="14" fillId="0" borderId="0" applyFill="0" applyBorder="0" applyAlignment="0"/>
    <xf numFmtId="0" fontId="14" fillId="0" borderId="0" applyFill="0" applyBorder="0" applyAlignment="0"/>
    <xf numFmtId="176" fontId="14" fillId="0" borderId="0" applyFill="0" applyBorder="0" applyAlignment="0"/>
    <xf numFmtId="177" fontId="14" fillId="0" borderId="0" applyFill="0" applyBorder="0" applyAlignment="0"/>
    <xf numFmtId="0" fontId="61" fillId="0" borderId="0"/>
    <xf numFmtId="178" fontId="62" fillId="0" borderId="0" applyFont="0" applyFill="0" applyBorder="0" applyAlignment="0" applyProtection="0"/>
    <xf numFmtId="43" fontId="62" fillId="0" borderId="0" applyFont="0" applyFill="0" applyBorder="0" applyAlignment="0" applyProtection="0"/>
    <xf numFmtId="178" fontId="62" fillId="0" borderId="0" applyFont="0" applyFill="0" applyBorder="0" applyAlignment="0" applyProtection="0"/>
    <xf numFmtId="179" fontId="63" fillId="0" borderId="0"/>
    <xf numFmtId="3" fontId="14"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1" fontId="63" fillId="0" borderId="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82" fontId="63" fillId="0" borderId="0"/>
    <xf numFmtId="0" fontId="14" fillId="0" borderId="0" applyFill="0" applyBorder="0" applyAlignment="0"/>
    <xf numFmtId="0" fontId="14" fillId="0" borderId="0" applyFill="0" applyBorder="0" applyAlignment="0"/>
    <xf numFmtId="0" fontId="14" fillId="0" borderId="0" applyFill="0" applyBorder="0" applyAlignment="0"/>
    <xf numFmtId="0" fontId="14" fillId="0" borderId="0" applyFill="0" applyBorder="0" applyAlignment="0"/>
    <xf numFmtId="2" fontId="14" fillId="0" borderId="0" applyFont="0" applyFill="0" applyBorder="0" applyAlignment="0" applyProtection="0"/>
    <xf numFmtId="2" fontId="14" fillId="0" borderId="0" applyFont="0" applyFill="0" applyBorder="0" applyAlignment="0" applyProtection="0"/>
    <xf numFmtId="2" fontId="14" fillId="0" borderId="0" applyFont="0" applyFill="0" applyBorder="0" applyAlignment="0" applyProtection="0"/>
    <xf numFmtId="38" fontId="64" fillId="6" borderId="0" applyNumberFormat="0" applyBorder="0" applyAlignment="0" applyProtection="0"/>
    <xf numFmtId="38" fontId="64" fillId="6" borderId="0" applyNumberFormat="0" applyBorder="0" applyAlignment="0" applyProtection="0"/>
    <xf numFmtId="0" fontId="65" fillId="0" borderId="0">
      <alignment horizontal="left"/>
    </xf>
    <xf numFmtId="0" fontId="66" fillId="0" borderId="20" applyNumberFormat="0" applyAlignment="0" applyProtection="0">
      <alignment horizontal="left" vertical="center"/>
    </xf>
    <xf numFmtId="0" fontId="66" fillId="0" borderId="11">
      <alignment horizontal="left" vertical="center"/>
    </xf>
    <xf numFmtId="0" fontId="67" fillId="0" borderId="0" applyNumberFormat="0" applyFill="0" applyBorder="0" applyAlignment="0" applyProtection="0"/>
    <xf numFmtId="0" fontId="66" fillId="0" borderId="0" applyNumberFormat="0" applyFill="0" applyBorder="0" applyAlignment="0" applyProtection="0"/>
    <xf numFmtId="0" fontId="67" fillId="0" borderId="0" applyProtection="0"/>
    <xf numFmtId="0" fontId="67" fillId="0" borderId="0" applyProtection="0"/>
    <xf numFmtId="0" fontId="67" fillId="0" borderId="0" applyProtection="0"/>
    <xf numFmtId="0" fontId="67" fillId="0" borderId="0" applyProtection="0"/>
    <xf numFmtId="0" fontId="66" fillId="0" borderId="0" applyProtection="0"/>
    <xf numFmtId="0" fontId="66" fillId="0" borderId="0" applyProtection="0"/>
    <xf numFmtId="0" fontId="66" fillId="0" borderId="0" applyProtection="0"/>
    <xf numFmtId="0" fontId="66" fillId="0" borderId="0" applyProtection="0"/>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10" fontId="64" fillId="7" borderId="4" applyNumberFormat="0" applyBorder="0" applyAlignment="0" applyProtection="0"/>
    <xf numFmtId="10" fontId="64" fillId="7" borderId="4" applyNumberFormat="0" applyBorder="0" applyAlignment="0" applyProtection="0"/>
    <xf numFmtId="0" fontId="70" fillId="0" borderId="0"/>
    <xf numFmtId="0" fontId="14" fillId="0" borderId="0" applyFill="0" applyBorder="0" applyAlignment="0"/>
    <xf numFmtId="0" fontId="14" fillId="0" borderId="0" applyFill="0" applyBorder="0" applyAlignment="0"/>
    <xf numFmtId="0" fontId="14" fillId="0" borderId="0" applyFill="0" applyBorder="0" applyAlignment="0"/>
    <xf numFmtId="0" fontId="14" fillId="0" borderId="0" applyFill="0" applyBorder="0" applyAlignment="0"/>
    <xf numFmtId="38" fontId="71" fillId="0" borderId="0" applyFont="0" applyFill="0" applyBorder="0" applyAlignment="0" applyProtection="0"/>
    <xf numFmtId="40" fontId="71" fillId="0" borderId="0" applyFont="0" applyFill="0" applyBorder="0" applyAlignment="0" applyProtection="0"/>
    <xf numFmtId="0" fontId="72" fillId="0" borderId="21"/>
    <xf numFmtId="183" fontId="14" fillId="0" borderId="22"/>
    <xf numFmtId="184" fontId="71" fillId="0" borderId="0" applyFont="0" applyFill="0" applyBorder="0" applyAlignment="0" applyProtection="0"/>
    <xf numFmtId="185" fontId="71" fillId="0" borderId="0" applyFont="0" applyFill="0" applyBorder="0" applyAlignment="0" applyProtection="0"/>
    <xf numFmtId="0" fontId="73" fillId="0" borderId="0" applyNumberFormat="0" applyFont="0" applyFill="0" applyAlignment="0"/>
    <xf numFmtId="0" fontId="22" fillId="0" borderId="0"/>
    <xf numFmtId="0" fontId="22" fillId="0" borderId="0"/>
    <xf numFmtId="0" fontId="22" fillId="0" borderId="0"/>
    <xf numFmtId="37" fontId="74" fillId="0" borderId="0"/>
    <xf numFmtId="186" fontId="75" fillId="0" borderId="0"/>
    <xf numFmtId="187" fontId="76" fillId="0" borderId="0"/>
    <xf numFmtId="0" fontId="7" fillId="0" borderId="0"/>
    <xf numFmtId="0" fontId="7" fillId="0" borderId="0"/>
    <xf numFmtId="0" fontId="7" fillId="0" borderId="0"/>
    <xf numFmtId="0" fontId="77" fillId="0" borderId="0"/>
    <xf numFmtId="0" fontId="77" fillId="0" borderId="0"/>
    <xf numFmtId="0" fontId="7" fillId="0" borderId="0"/>
    <xf numFmtId="0" fontId="62" fillId="0" borderId="0"/>
    <xf numFmtId="0" fontId="62" fillId="0" borderId="0"/>
    <xf numFmtId="0" fontId="62" fillId="0" borderId="0"/>
    <xf numFmtId="0" fontId="14" fillId="0" borderId="0"/>
    <xf numFmtId="0" fontId="54" fillId="0" borderId="0"/>
    <xf numFmtId="0" fontId="14" fillId="0" borderId="0"/>
    <xf numFmtId="0" fontId="54" fillId="0" borderId="0"/>
    <xf numFmtId="0" fontId="62" fillId="0" borderId="0"/>
    <xf numFmtId="0" fontId="78" fillId="0" borderId="0"/>
    <xf numFmtId="0" fontId="14" fillId="0" borderId="0"/>
    <xf numFmtId="0" fontId="14" fillId="0" borderId="0"/>
    <xf numFmtId="0" fontId="78" fillId="0" borderId="0"/>
    <xf numFmtId="0" fontId="79" fillId="0" borderId="0"/>
    <xf numFmtId="0" fontId="77" fillId="0" borderId="0"/>
    <xf numFmtId="0" fontId="79" fillId="0" borderId="0"/>
    <xf numFmtId="0" fontId="14" fillId="0" borderId="0"/>
    <xf numFmtId="0" fontId="5" fillId="0" borderId="0"/>
    <xf numFmtId="0" fontId="80" fillId="0" borderId="0"/>
    <xf numFmtId="0" fontId="5" fillId="0" borderId="0"/>
    <xf numFmtId="0" fontId="81" fillId="0" borderId="0"/>
    <xf numFmtId="0" fontId="14" fillId="0" borderId="0"/>
    <xf numFmtId="0" fontId="75" fillId="0" borderId="0"/>
    <xf numFmtId="0" fontId="75" fillId="0" borderId="0"/>
    <xf numFmtId="0" fontId="75" fillId="0" borderId="0"/>
    <xf numFmtId="0" fontId="14" fillId="0" borderId="0"/>
    <xf numFmtId="0" fontId="79" fillId="0" borderId="0"/>
    <xf numFmtId="0" fontId="5" fillId="0" borderId="0"/>
    <xf numFmtId="0" fontId="5" fillId="0" borderId="0"/>
    <xf numFmtId="0" fontId="5" fillId="0" borderId="0"/>
    <xf numFmtId="0" fontId="5" fillId="0" borderId="0"/>
    <xf numFmtId="0" fontId="5" fillId="0" borderId="0"/>
    <xf numFmtId="0" fontId="62" fillId="0" borderId="0"/>
    <xf numFmtId="0" fontId="14" fillId="0" borderId="0"/>
    <xf numFmtId="0" fontId="14" fillId="0" borderId="0"/>
    <xf numFmtId="0" fontId="62" fillId="0" borderId="0"/>
    <xf numFmtId="0" fontId="33" fillId="0" borderId="0"/>
    <xf numFmtId="0" fontId="81" fillId="0" borderId="0"/>
    <xf numFmtId="0" fontId="14" fillId="0" borderId="0"/>
    <xf numFmtId="0" fontId="14" fillId="0" borderId="0"/>
    <xf numFmtId="0" fontId="14" fillId="0" borderId="0"/>
    <xf numFmtId="0" fontId="22" fillId="0" borderId="0"/>
    <xf numFmtId="0" fontId="22" fillId="0" borderId="0"/>
    <xf numFmtId="0" fontId="79" fillId="0" borderId="0"/>
    <xf numFmtId="0" fontId="22" fillId="0" borderId="0"/>
    <xf numFmtId="0" fontId="79" fillId="0" borderId="0"/>
    <xf numFmtId="0" fontId="75" fillId="0" borderId="0"/>
    <xf numFmtId="0" fontId="62" fillId="0" borderId="0"/>
    <xf numFmtId="0" fontId="14" fillId="0" borderId="0"/>
    <xf numFmtId="0" fontId="81" fillId="0" borderId="0"/>
    <xf numFmtId="0" fontId="80" fillId="0" borderId="0"/>
    <xf numFmtId="0" fontId="82" fillId="0" borderId="0"/>
    <xf numFmtId="0" fontId="9" fillId="0" borderId="0"/>
    <xf numFmtId="0" fontId="9" fillId="0" borderId="0"/>
    <xf numFmtId="0" fontId="5" fillId="0" borderId="0"/>
    <xf numFmtId="0" fontId="78" fillId="0" borderId="0"/>
    <xf numFmtId="0" fontId="14" fillId="0" borderId="0"/>
    <xf numFmtId="0" fontId="14" fillId="0" borderId="0"/>
    <xf numFmtId="0" fontId="5" fillId="0" borderId="0"/>
    <xf numFmtId="0" fontId="5" fillId="0" borderId="0"/>
    <xf numFmtId="0" fontId="62" fillId="0" borderId="0"/>
    <xf numFmtId="0" fontId="62" fillId="0" borderId="0"/>
    <xf numFmtId="0" fontId="7" fillId="0" borderId="0"/>
    <xf numFmtId="0" fontId="62" fillId="0" borderId="0"/>
    <xf numFmtId="0" fontId="62" fillId="0" borderId="0"/>
    <xf numFmtId="0" fontId="62" fillId="0" borderId="0"/>
    <xf numFmtId="0" fontId="62" fillId="0" borderId="0"/>
    <xf numFmtId="0" fontId="62" fillId="0" borderId="0"/>
    <xf numFmtId="0" fontId="22" fillId="0" borderId="0"/>
    <xf numFmtId="0" fontId="22" fillId="0" borderId="0"/>
    <xf numFmtId="0" fontId="62" fillId="0" borderId="0"/>
    <xf numFmtId="0" fontId="5" fillId="0" borderId="0"/>
    <xf numFmtId="0" fontId="31" fillId="0" borderId="0"/>
    <xf numFmtId="0" fontId="57" fillId="0" borderId="0"/>
    <xf numFmtId="176" fontId="14" fillId="0" borderId="0" applyFont="0" applyFill="0" applyBorder="0" applyAlignment="0" applyProtection="0"/>
    <xf numFmtId="10" fontId="14" fillId="0" borderId="0" applyFont="0" applyFill="0" applyBorder="0" applyAlignment="0" applyProtection="0"/>
    <xf numFmtId="9" fontId="78" fillId="0" borderId="0" applyFont="0" applyFill="0" applyBorder="0" applyAlignment="0" applyProtection="0"/>
    <xf numFmtId="9" fontId="78" fillId="0" borderId="0" applyFont="0" applyFill="0" applyBorder="0" applyAlignment="0" applyProtection="0"/>
    <xf numFmtId="9" fontId="75" fillId="0" borderId="0" applyFont="0" applyFill="0" applyBorder="0" applyAlignment="0" applyProtection="0"/>
    <xf numFmtId="9" fontId="14" fillId="0" borderId="0" applyFont="0" applyFill="0" applyBorder="0" applyAlignment="0" applyProtection="0"/>
    <xf numFmtId="9" fontId="71" fillId="0" borderId="23" applyNumberFormat="0" applyBorder="0"/>
    <xf numFmtId="0" fontId="14" fillId="0" borderId="0" applyFill="0" applyBorder="0" applyAlignment="0"/>
    <xf numFmtId="0" fontId="14" fillId="0" borderId="0" applyFill="0" applyBorder="0" applyAlignment="0"/>
    <xf numFmtId="0" fontId="14" fillId="0" borderId="0" applyFill="0" applyBorder="0" applyAlignment="0"/>
    <xf numFmtId="0" fontId="14" fillId="0" borderId="0" applyFill="0" applyBorder="0" applyAlignment="0"/>
    <xf numFmtId="0" fontId="71" fillId="0" borderId="0" applyNumberFormat="0" applyFont="0" applyFill="0" applyBorder="0" applyAlignment="0" applyProtection="0">
      <alignment horizontal="left"/>
    </xf>
    <xf numFmtId="15" fontId="71" fillId="0" borderId="0" applyFont="0" applyFill="0" applyBorder="0" applyAlignment="0" applyProtection="0"/>
    <xf numFmtId="4" fontId="71" fillId="0" borderId="0" applyFont="0" applyFill="0" applyBorder="0" applyAlignment="0" applyProtection="0"/>
    <xf numFmtId="0" fontId="83" fillId="0" borderId="21">
      <alignment horizontal="center"/>
    </xf>
    <xf numFmtId="3" fontId="71" fillId="0" borderId="0" applyFont="0" applyFill="0" applyBorder="0" applyAlignment="0" applyProtection="0"/>
    <xf numFmtId="0" fontId="71" fillId="8" borderId="0" applyNumberFormat="0" applyFont="0" applyBorder="0" applyAlignment="0" applyProtection="0"/>
    <xf numFmtId="3" fontId="84" fillId="0" borderId="0"/>
    <xf numFmtId="0" fontId="85" fillId="0" borderId="0"/>
    <xf numFmtId="0" fontId="72" fillId="0" borderId="0"/>
    <xf numFmtId="49" fontId="33" fillId="0" borderId="0" applyFill="0" applyBorder="0" applyAlignment="0"/>
    <xf numFmtId="0" fontId="14" fillId="0" borderId="0" applyFill="0" applyBorder="0" applyAlignment="0"/>
    <xf numFmtId="0" fontId="14" fillId="0" borderId="0" applyFill="0" applyBorder="0" applyAlignment="0"/>
    <xf numFmtId="0" fontId="14" fillId="0" borderId="0" applyFill="0" applyBorder="0" applyAlignment="0"/>
    <xf numFmtId="0" fontId="14" fillId="0" borderId="0" applyFill="0" applyBorder="0" applyAlignment="0"/>
    <xf numFmtId="0" fontId="14" fillId="0" borderId="24" applyNumberFormat="0" applyFont="0" applyFill="0" applyAlignment="0" applyProtection="0"/>
    <xf numFmtId="0" fontId="86" fillId="0" borderId="0" applyNumberFormat="0" applyFill="0" applyBorder="0" applyAlignment="0" applyProtection="0"/>
    <xf numFmtId="0" fontId="87" fillId="0" borderId="0" applyFont="0" applyFill="0" applyBorder="0" applyAlignment="0" applyProtection="0"/>
    <xf numFmtId="0" fontId="87" fillId="0" borderId="0" applyFont="0" applyFill="0" applyBorder="0" applyAlignment="0" applyProtection="0"/>
    <xf numFmtId="0" fontId="54" fillId="0" borderId="0">
      <alignment vertical="center"/>
    </xf>
    <xf numFmtId="40" fontId="88" fillId="0" borderId="0" applyFont="0" applyFill="0" applyBorder="0" applyAlignment="0" applyProtection="0"/>
    <xf numFmtId="38" fontId="88" fillId="0" borderId="0" applyFont="0" applyFill="0" applyBorder="0" applyAlignment="0" applyProtection="0"/>
    <xf numFmtId="0" fontId="88" fillId="0" borderId="0" applyFont="0" applyFill="0" applyBorder="0" applyAlignment="0" applyProtection="0"/>
    <xf numFmtId="0" fontId="88" fillId="0" borderId="0" applyFont="0" applyFill="0" applyBorder="0" applyAlignment="0" applyProtection="0"/>
    <xf numFmtId="9" fontId="89" fillId="0" borderId="0" applyFont="0" applyFill="0" applyBorder="0" applyAlignment="0" applyProtection="0"/>
    <xf numFmtId="0" fontId="90" fillId="0" borderId="0"/>
    <xf numFmtId="166" fontId="14" fillId="0" borderId="0" applyFont="0" applyFill="0" applyBorder="0" applyAlignment="0" applyProtection="0"/>
    <xf numFmtId="165" fontId="14" fillId="0" borderId="0" applyFont="0" applyFill="0" applyBorder="0" applyAlignment="0" applyProtection="0"/>
    <xf numFmtId="188" fontId="91" fillId="0" borderId="0" applyFont="0" applyFill="0" applyBorder="0" applyAlignment="0" applyProtection="0"/>
    <xf numFmtId="189" fontId="91" fillId="0" borderId="0" applyFont="0" applyFill="0" applyBorder="0" applyAlignment="0" applyProtection="0"/>
    <xf numFmtId="0" fontId="92" fillId="0" borderId="0"/>
    <xf numFmtId="0" fontId="73" fillId="0" borderId="0"/>
    <xf numFmtId="167" fontId="93" fillId="0" borderId="0" applyFont="0" applyFill="0" applyBorder="0" applyAlignment="0" applyProtection="0"/>
    <xf numFmtId="190" fontId="93" fillId="0" borderId="0" applyFont="0" applyFill="0" applyBorder="0" applyAlignment="0" applyProtection="0"/>
    <xf numFmtId="0" fontId="94" fillId="0" borderId="0"/>
    <xf numFmtId="191" fontId="93" fillId="0" borderId="0" applyFont="0" applyFill="0" applyBorder="0" applyAlignment="0" applyProtection="0"/>
    <xf numFmtId="6" fontId="50" fillId="0" borderId="0" applyFont="0" applyFill="0" applyBorder="0" applyAlignment="0" applyProtection="0"/>
    <xf numFmtId="192" fontId="93" fillId="0" borderId="0" applyFont="0" applyFill="0" applyBorder="0" applyAlignment="0" applyProtection="0"/>
    <xf numFmtId="0" fontId="5" fillId="0" borderId="0"/>
    <xf numFmtId="0" fontId="5" fillId="0" borderId="0"/>
    <xf numFmtId="0" fontId="5" fillId="0" borderId="0"/>
    <xf numFmtId="0" fontId="82" fillId="11" borderId="0" applyNumberFormat="0" applyBorder="0" applyAlignment="0" applyProtection="0"/>
    <xf numFmtId="0" fontId="82" fillId="12" borderId="0" applyNumberFormat="0" applyBorder="0" applyAlignment="0" applyProtection="0"/>
    <xf numFmtId="0" fontId="82" fillId="13" borderId="0" applyNumberFormat="0" applyBorder="0" applyAlignment="0" applyProtection="0"/>
    <xf numFmtId="0" fontId="82" fillId="14" borderId="0" applyNumberFormat="0" applyBorder="0" applyAlignment="0" applyProtection="0"/>
    <xf numFmtId="0" fontId="82" fillId="15" borderId="0" applyNumberFormat="0" applyBorder="0" applyAlignment="0" applyProtection="0"/>
    <xf numFmtId="0" fontId="82" fillId="16" borderId="0" applyNumberFormat="0" applyBorder="0" applyAlignment="0" applyProtection="0"/>
    <xf numFmtId="0" fontId="82" fillId="17" borderId="0" applyNumberFormat="0" applyBorder="0" applyAlignment="0" applyProtection="0"/>
    <xf numFmtId="0" fontId="82" fillId="18" borderId="0" applyNumberFormat="0" applyBorder="0" applyAlignment="0" applyProtection="0"/>
    <xf numFmtId="0" fontId="82" fillId="19" borderId="0" applyNumberFormat="0" applyBorder="0" applyAlignment="0" applyProtection="0"/>
    <xf numFmtId="0" fontId="82" fillId="14" borderId="0" applyNumberFormat="0" applyBorder="0" applyAlignment="0" applyProtection="0"/>
    <xf numFmtId="0" fontId="82" fillId="17" borderId="0" applyNumberFormat="0" applyBorder="0" applyAlignment="0" applyProtection="0"/>
    <xf numFmtId="0" fontId="82" fillId="20" borderId="0" applyNumberFormat="0" applyBorder="0" applyAlignment="0" applyProtection="0"/>
    <xf numFmtId="0" fontId="164" fillId="21" borderId="0" applyNumberFormat="0" applyBorder="0" applyAlignment="0" applyProtection="0"/>
    <xf numFmtId="0" fontId="164" fillId="18" borderId="0" applyNumberFormat="0" applyBorder="0" applyAlignment="0" applyProtection="0"/>
    <xf numFmtId="0" fontId="164" fillId="19" borderId="0" applyNumberFormat="0" applyBorder="0" applyAlignment="0" applyProtection="0"/>
    <xf numFmtId="0" fontId="164" fillId="22" borderId="0" applyNumberFormat="0" applyBorder="0" applyAlignment="0" applyProtection="0"/>
    <xf numFmtId="0" fontId="164" fillId="23" borderId="0" applyNumberFormat="0" applyBorder="0" applyAlignment="0" applyProtection="0"/>
    <xf numFmtId="0" fontId="164" fillId="24" borderId="0" applyNumberFormat="0" applyBorder="0" applyAlignment="0" applyProtection="0"/>
    <xf numFmtId="0" fontId="164" fillId="25" borderId="0" applyNumberFormat="0" applyBorder="0" applyAlignment="0" applyProtection="0"/>
    <xf numFmtId="0" fontId="164" fillId="26" borderId="0" applyNumberFormat="0" applyBorder="0" applyAlignment="0" applyProtection="0"/>
    <xf numFmtId="0" fontId="164" fillId="27" borderId="0" applyNumberFormat="0" applyBorder="0" applyAlignment="0" applyProtection="0"/>
    <xf numFmtId="0" fontId="164" fillId="22" borderId="0" applyNumberFormat="0" applyBorder="0" applyAlignment="0" applyProtection="0"/>
    <xf numFmtId="0" fontId="164" fillId="23" borderId="0" applyNumberFormat="0" applyBorder="0" applyAlignment="0" applyProtection="0"/>
    <xf numFmtId="0" fontId="164" fillId="28" borderId="0" applyNumberFormat="0" applyBorder="0" applyAlignment="0" applyProtection="0"/>
    <xf numFmtId="0" fontId="165" fillId="12" borderId="0" applyNumberFormat="0" applyBorder="0" applyAlignment="0" applyProtection="0"/>
    <xf numFmtId="0" fontId="166" fillId="29" borderId="65" applyNumberFormat="0" applyAlignment="0" applyProtection="0"/>
    <xf numFmtId="0" fontId="167" fillId="30" borderId="66" applyNumberFormat="0" applyAlignment="0" applyProtection="0"/>
    <xf numFmtId="0" fontId="168" fillId="0" borderId="0" applyNumberFormat="0" applyFill="0" applyBorder="0" applyAlignment="0" applyProtection="0"/>
    <xf numFmtId="0" fontId="169" fillId="13" borderId="0" applyNumberFormat="0" applyBorder="0" applyAlignment="0" applyProtection="0"/>
    <xf numFmtId="0" fontId="170" fillId="0" borderId="67" applyNumberFormat="0" applyFill="0" applyAlignment="0" applyProtection="0"/>
    <xf numFmtId="0" fontId="170" fillId="0" borderId="0" applyNumberFormat="0" applyFill="0" applyBorder="0" applyAlignment="0" applyProtection="0"/>
    <xf numFmtId="0" fontId="171" fillId="0" borderId="68" applyNumberFormat="0" applyFill="0" applyAlignment="0" applyProtection="0"/>
    <xf numFmtId="0" fontId="172" fillId="31" borderId="0" applyNumberFormat="0" applyBorder="0" applyAlignment="0" applyProtection="0"/>
    <xf numFmtId="0" fontId="82" fillId="32" borderId="69" applyNumberFormat="0" applyFont="0" applyAlignment="0" applyProtection="0"/>
    <xf numFmtId="0" fontId="173" fillId="29" borderId="70" applyNumberFormat="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5" fillId="0" borderId="0"/>
    <xf numFmtId="0" fontId="7" fillId="0" borderId="0"/>
    <xf numFmtId="0" fontId="7" fillId="0" borderId="0"/>
    <xf numFmtId="0" fontId="78" fillId="0" borderId="0"/>
    <xf numFmtId="0" fontId="4" fillId="0" borderId="0"/>
    <xf numFmtId="0" fontId="231" fillId="11" borderId="0" applyNumberFormat="0" applyBorder="0" applyAlignment="0" applyProtection="0"/>
    <xf numFmtId="0" fontId="231" fillId="12" borderId="0" applyNumberFormat="0" applyBorder="0" applyAlignment="0" applyProtection="0"/>
    <xf numFmtId="0" fontId="231" fillId="13" borderId="0" applyNumberFormat="0" applyBorder="0" applyAlignment="0" applyProtection="0"/>
    <xf numFmtId="0" fontId="231" fillId="14" borderId="0" applyNumberFormat="0" applyBorder="0" applyAlignment="0" applyProtection="0"/>
    <xf numFmtId="0" fontId="231" fillId="15" borderId="0" applyNumberFormat="0" applyBorder="0" applyAlignment="0" applyProtection="0"/>
    <xf numFmtId="0" fontId="231" fillId="16" borderId="0" applyNumberFormat="0" applyBorder="0" applyAlignment="0" applyProtection="0"/>
    <xf numFmtId="0" fontId="231" fillId="17" borderId="0" applyNumberFormat="0" applyBorder="0" applyAlignment="0" applyProtection="0"/>
    <xf numFmtId="0" fontId="231" fillId="18" borderId="0" applyNumberFormat="0" applyBorder="0" applyAlignment="0" applyProtection="0"/>
    <xf numFmtId="0" fontId="231" fillId="19" borderId="0" applyNumberFormat="0" applyBorder="0" applyAlignment="0" applyProtection="0"/>
    <xf numFmtId="0" fontId="231" fillId="14" borderId="0" applyNumberFormat="0" applyBorder="0" applyAlignment="0" applyProtection="0"/>
    <xf numFmtId="0" fontId="231" fillId="17" borderId="0" applyNumberFormat="0" applyBorder="0" applyAlignment="0" applyProtection="0"/>
    <xf numFmtId="0" fontId="231" fillId="20" borderId="0" applyNumberFormat="0" applyBorder="0" applyAlignment="0" applyProtection="0"/>
    <xf numFmtId="0" fontId="232" fillId="21" borderId="0" applyNumberFormat="0" applyBorder="0" applyAlignment="0" applyProtection="0"/>
    <xf numFmtId="0" fontId="232" fillId="18" borderId="0" applyNumberFormat="0" applyBorder="0" applyAlignment="0" applyProtection="0"/>
    <xf numFmtId="0" fontId="232" fillId="19" borderId="0" applyNumberFormat="0" applyBorder="0" applyAlignment="0" applyProtection="0"/>
    <xf numFmtId="0" fontId="232" fillId="22" borderId="0" applyNumberFormat="0" applyBorder="0" applyAlignment="0" applyProtection="0"/>
    <xf numFmtId="0" fontId="232" fillId="23" borderId="0" applyNumberFormat="0" applyBorder="0" applyAlignment="0" applyProtection="0"/>
    <xf numFmtId="0" fontId="232" fillId="24" borderId="0" applyNumberFormat="0" applyBorder="0" applyAlignment="0" applyProtection="0"/>
    <xf numFmtId="0" fontId="232" fillId="25" borderId="0" applyNumberFormat="0" applyBorder="0" applyAlignment="0" applyProtection="0"/>
    <xf numFmtId="0" fontId="232" fillId="26" borderId="0" applyNumberFormat="0" applyBorder="0" applyAlignment="0" applyProtection="0"/>
    <xf numFmtId="0" fontId="232" fillId="27" borderId="0" applyNumberFormat="0" applyBorder="0" applyAlignment="0" applyProtection="0"/>
    <xf numFmtId="0" fontId="232" fillId="22" borderId="0" applyNumberFormat="0" applyBorder="0" applyAlignment="0" applyProtection="0"/>
    <xf numFmtId="0" fontId="232" fillId="23" borderId="0" applyNumberFormat="0" applyBorder="0" applyAlignment="0" applyProtection="0"/>
    <xf numFmtId="0" fontId="232" fillId="28" borderId="0" applyNumberFormat="0" applyBorder="0" applyAlignment="0" applyProtection="0"/>
    <xf numFmtId="0" fontId="233" fillId="12" borderId="0" applyNumberFormat="0" applyBorder="0" applyAlignment="0" applyProtection="0"/>
    <xf numFmtId="0" fontId="234" fillId="29" borderId="91" applyNumberFormat="0" applyAlignment="0" applyProtection="0"/>
    <xf numFmtId="0" fontId="235" fillId="30" borderId="66" applyNumberFormat="0" applyAlignment="0" applyProtection="0"/>
    <xf numFmtId="43" fontId="78" fillId="0" borderId="0" applyFont="0" applyFill="0" applyBorder="0" applyAlignment="0" applyProtection="0"/>
    <xf numFmtId="178" fontId="14" fillId="0" borderId="0" applyFont="0" applyFill="0" applyBorder="0" applyAlignment="0" applyProtection="0"/>
    <xf numFmtId="0" fontId="236" fillId="0" borderId="0" applyNumberFormat="0" applyFill="0" applyBorder="0" applyAlignment="0" applyProtection="0"/>
    <xf numFmtId="0" fontId="237" fillId="13" borderId="0" applyNumberFormat="0" applyBorder="0" applyAlignment="0" applyProtection="0"/>
    <xf numFmtId="0" fontId="238" fillId="0" borderId="92" applyNumberFormat="0" applyFill="0" applyAlignment="0" applyProtection="0"/>
    <xf numFmtId="0" fontId="239" fillId="0" borderId="93" applyNumberFormat="0" applyFill="0" applyAlignment="0" applyProtection="0"/>
    <xf numFmtId="0" fontId="240" fillId="0" borderId="67" applyNumberFormat="0" applyFill="0" applyAlignment="0" applyProtection="0"/>
    <xf numFmtId="0" fontId="240" fillId="0" borderId="0" applyNumberFormat="0" applyFill="0" applyBorder="0" applyAlignment="0" applyProtection="0"/>
    <xf numFmtId="0" fontId="241" fillId="16" borderId="91" applyNumberFormat="0" applyAlignment="0" applyProtection="0"/>
    <xf numFmtId="0" fontId="242" fillId="0" borderId="68" applyNumberFormat="0" applyFill="0" applyAlignment="0" applyProtection="0"/>
    <xf numFmtId="0" fontId="243" fillId="31" borderId="0" applyNumberFormat="0" applyBorder="0" applyAlignment="0" applyProtection="0"/>
    <xf numFmtId="0" fontId="31" fillId="0" borderId="0"/>
    <xf numFmtId="186" fontId="75" fillId="0" borderId="0"/>
    <xf numFmtId="187" fontId="76" fillId="0" borderId="0"/>
    <xf numFmtId="0" fontId="244" fillId="0" borderId="0"/>
    <xf numFmtId="0" fontId="244" fillId="0" borderId="0"/>
    <xf numFmtId="0" fontId="77" fillId="0" borderId="0"/>
    <xf numFmtId="0" fontId="78" fillId="0" borderId="0"/>
    <xf numFmtId="0" fontId="80" fillId="0" borderId="0"/>
    <xf numFmtId="0" fontId="80" fillId="0" borderId="0"/>
    <xf numFmtId="0" fontId="75" fillId="0" borderId="0"/>
    <xf numFmtId="0" fontId="14" fillId="0" borderId="0"/>
    <xf numFmtId="0" fontId="14" fillId="0" borderId="0"/>
    <xf numFmtId="0" fontId="14" fillId="0" borderId="0"/>
    <xf numFmtId="0" fontId="78" fillId="0" borderId="0"/>
    <xf numFmtId="0" fontId="81" fillId="0" borderId="0"/>
    <xf numFmtId="0" fontId="62" fillId="0" borderId="0"/>
    <xf numFmtId="0" fontId="14" fillId="0" borderId="0"/>
    <xf numFmtId="0" fontId="80" fillId="0" borderId="0"/>
    <xf numFmtId="0" fontId="14" fillId="0" borderId="0"/>
    <xf numFmtId="0" fontId="9" fillId="0" borderId="0"/>
    <xf numFmtId="0" fontId="80" fillId="0" borderId="0"/>
    <xf numFmtId="0" fontId="82" fillId="0" borderId="0"/>
    <xf numFmtId="0" fontId="78" fillId="0" borderId="0"/>
    <xf numFmtId="0" fontId="80" fillId="0" borderId="0"/>
    <xf numFmtId="0" fontId="80" fillId="0" borderId="0"/>
    <xf numFmtId="0" fontId="78" fillId="0" borderId="0"/>
    <xf numFmtId="0" fontId="81" fillId="0" borderId="0"/>
    <xf numFmtId="0" fontId="82" fillId="0" borderId="0"/>
    <xf numFmtId="0" fontId="81" fillId="0" borderId="0"/>
    <xf numFmtId="0" fontId="4" fillId="0" borderId="0"/>
    <xf numFmtId="0" fontId="14" fillId="0" borderId="0"/>
    <xf numFmtId="0" fontId="80" fillId="0" borderId="0"/>
    <xf numFmtId="0" fontId="22" fillId="0" borderId="0"/>
    <xf numFmtId="0" fontId="81" fillId="0" borderId="0"/>
    <xf numFmtId="0" fontId="7" fillId="0" borderId="0"/>
    <xf numFmtId="0" fontId="244" fillId="0" borderId="0"/>
    <xf numFmtId="0" fontId="75" fillId="0" borderId="0"/>
    <xf numFmtId="0" fontId="231" fillId="32" borderId="69" applyNumberFormat="0" applyFont="0" applyAlignment="0" applyProtection="0"/>
    <xf numFmtId="0" fontId="245" fillId="29" borderId="94" applyNumberFormat="0" applyAlignment="0" applyProtection="0"/>
    <xf numFmtId="9" fontId="78" fillId="0" borderId="0" applyFont="0" applyFill="0" applyBorder="0" applyAlignment="0" applyProtection="0"/>
    <xf numFmtId="0" fontId="246" fillId="0" borderId="0" applyNumberFormat="0" applyFill="0" applyBorder="0" applyAlignment="0" applyProtection="0"/>
    <xf numFmtId="0" fontId="247" fillId="0" borderId="95" applyNumberFormat="0" applyFill="0" applyAlignment="0" applyProtection="0"/>
    <xf numFmtId="0" fontId="248" fillId="0" borderId="0" applyNumberFormat="0" applyFill="0" applyBorder="0" applyAlignment="0" applyProtection="0"/>
    <xf numFmtId="0" fontId="4" fillId="0" borderId="0"/>
    <xf numFmtId="0" fontId="7" fillId="0" borderId="0"/>
    <xf numFmtId="0" fontId="3" fillId="0" borderId="0"/>
    <xf numFmtId="0" fontId="3" fillId="0" borderId="0"/>
    <xf numFmtId="0" fontId="3" fillId="0" borderId="0"/>
    <xf numFmtId="0" fontId="51" fillId="37" borderId="0"/>
    <xf numFmtId="0" fontId="52" fillId="37" borderId="0"/>
    <xf numFmtId="0" fontId="53" fillId="37" borderId="0"/>
    <xf numFmtId="0" fontId="323" fillId="0" borderId="0"/>
    <xf numFmtId="0" fontId="67" fillId="0" borderId="0" applyProtection="0"/>
    <xf numFmtId="0" fontId="14" fillId="0" borderId="0" applyNumberFormat="0" applyFill="0" applyAlignment="0"/>
    <xf numFmtId="0" fontId="2" fillId="0" borderId="0"/>
    <xf numFmtId="0" fontId="2" fillId="0" borderId="0"/>
    <xf numFmtId="0" fontId="1" fillId="0" borderId="0"/>
  </cellStyleXfs>
  <cellXfs count="1063">
    <xf numFmtId="0" fontId="0" fillId="0" borderId="0" xfId="0"/>
    <xf numFmtId="0" fontId="8" fillId="0" borderId="0" xfId="1" applyFont="1" applyAlignment="1"/>
    <xf numFmtId="0" fontId="10" fillId="0" borderId="0" xfId="2" applyFont="1" applyAlignment="1"/>
    <xf numFmtId="14" fontId="8" fillId="0" borderId="0" xfId="2" applyNumberFormat="1" applyFont="1" applyAlignment="1"/>
    <xf numFmtId="0" fontId="10" fillId="0" borderId="0" xfId="2" applyFont="1" applyAlignment="1">
      <alignment horizontal="center"/>
    </xf>
    <xf numFmtId="0" fontId="11" fillId="0" borderId="0" xfId="2" applyFont="1" applyAlignment="1"/>
    <xf numFmtId="14" fontId="10" fillId="0" borderId="0" xfId="2" applyNumberFormat="1" applyFont="1" applyAlignment="1"/>
    <xf numFmtId="0" fontId="12" fillId="0" borderId="0" xfId="1" applyFont="1" applyAlignment="1">
      <alignment horizontal="center"/>
    </xf>
    <xf numFmtId="0" fontId="13" fillId="0" borderId="0" xfId="1" applyFont="1" applyAlignment="1">
      <alignment horizontal="center"/>
    </xf>
    <xf numFmtId="0" fontId="18" fillId="0" borderId="0" xfId="1" applyFont="1"/>
    <xf numFmtId="0" fontId="20" fillId="0" borderId="4" xfId="2" applyFont="1" applyBorder="1" applyAlignment="1">
      <alignment horizontal="center" vertical="center" wrapText="1"/>
    </xf>
    <xf numFmtId="0" fontId="21" fillId="3" borderId="0" xfId="2" applyFont="1" applyFill="1" applyBorder="1" applyAlignment="1">
      <alignment vertical="center"/>
    </xf>
    <xf numFmtId="0" fontId="10" fillId="4" borderId="11" xfId="4" applyFont="1" applyFill="1" applyBorder="1" applyAlignment="1">
      <alignment horizontal="left"/>
    </xf>
    <xf numFmtId="0" fontId="23" fillId="3" borderId="0" xfId="2" applyFont="1" applyFill="1" applyBorder="1" applyAlignment="1">
      <alignment vertical="center"/>
    </xf>
    <xf numFmtId="0" fontId="24" fillId="3" borderId="0" xfId="2" applyFont="1" applyFill="1" applyBorder="1" applyAlignment="1">
      <alignment vertical="center"/>
    </xf>
    <xf numFmtId="14" fontId="23" fillId="3" borderId="0" xfId="2" quotePrefix="1" applyNumberFormat="1" applyFont="1" applyFill="1" applyBorder="1" applyAlignment="1">
      <alignment horizontal="center" vertical="center"/>
    </xf>
    <xf numFmtId="0" fontId="25" fillId="3" borderId="0" xfId="2" applyFont="1" applyFill="1" applyBorder="1" applyAlignment="1">
      <alignment horizontal="center"/>
    </xf>
    <xf numFmtId="0" fontId="26" fillId="3" borderId="0" xfId="2" applyNumberFormat="1" applyFont="1" applyFill="1" applyBorder="1" applyAlignment="1">
      <alignment horizontal="center"/>
    </xf>
    <xf numFmtId="0" fontId="27" fillId="3" borderId="0" xfId="2" applyNumberFormat="1" applyFont="1" applyFill="1" applyBorder="1" applyAlignment="1">
      <alignment horizontal="center"/>
    </xf>
    <xf numFmtId="0" fontId="28" fillId="3" borderId="0" xfId="2" applyFont="1" applyFill="1" applyBorder="1" applyAlignment="1">
      <alignment horizontal="center" vertical="center"/>
    </xf>
    <xf numFmtId="0" fontId="29" fillId="3" borderId="0" xfId="2" applyFont="1" applyFill="1" applyBorder="1" applyAlignment="1">
      <alignment horizontal="center" vertical="center"/>
    </xf>
    <xf numFmtId="0" fontId="30" fillId="0" borderId="0" xfId="1" applyFont="1" applyAlignment="1">
      <alignment horizontal="center"/>
    </xf>
    <xf numFmtId="0" fontId="21" fillId="0" borderId="0" xfId="1" applyFont="1"/>
    <xf numFmtId="0" fontId="22" fillId="0" borderId="12" xfId="2" applyFont="1" applyFill="1" applyBorder="1" applyAlignment="1">
      <alignment horizontal="center"/>
    </xf>
    <xf numFmtId="0" fontId="31" fillId="0" borderId="12" xfId="5" applyNumberFormat="1" applyFont="1" applyFill="1" applyBorder="1" applyAlignment="1" applyProtection="1">
      <alignment horizontal="center" wrapText="1"/>
    </xf>
    <xf numFmtId="0" fontId="22" fillId="0" borderId="13" xfId="6" applyFont="1" applyBorder="1"/>
    <xf numFmtId="0" fontId="32" fillId="0" borderId="14" xfId="6" applyFont="1" applyBorder="1"/>
    <xf numFmtId="14" fontId="34" fillId="0" borderId="12" xfId="7" applyNumberFormat="1" applyFont="1" applyFill="1" applyBorder="1" applyAlignment="1">
      <alignment horizontal="center"/>
    </xf>
    <xf numFmtId="14" fontId="36" fillId="0" borderId="12" xfId="8" applyNumberFormat="1" applyFont="1" applyBorder="1" applyAlignment="1">
      <alignment horizontal="center"/>
    </xf>
    <xf numFmtId="1" fontId="22" fillId="0" borderId="15" xfId="2" applyNumberFormat="1" applyFont="1" applyBorder="1" applyAlignment="1">
      <alignment horizontal="center"/>
    </xf>
    <xf numFmtId="2" fontId="22" fillId="0" borderId="12" xfId="2" applyNumberFormat="1" applyFont="1" applyBorder="1" applyAlignment="1">
      <alignment horizontal="center"/>
    </xf>
    <xf numFmtId="164" fontId="22" fillId="0" borderId="12" xfId="2" applyNumberFormat="1" applyFont="1" applyBorder="1" applyAlignment="1">
      <alignment horizontal="center"/>
    </xf>
    <xf numFmtId="2" fontId="37" fillId="0" borderId="12" xfId="1" applyNumberFormat="1" applyFont="1" applyBorder="1" applyAlignment="1">
      <alignment horizontal="center"/>
    </xf>
    <xf numFmtId="0" fontId="18" fillId="0" borderId="12" xfId="9" applyFont="1" applyBorder="1" applyAlignment="1">
      <alignment horizontal="center"/>
    </xf>
    <xf numFmtId="14" fontId="38" fillId="0" borderId="12" xfId="8" applyNumberFormat="1" applyFont="1" applyBorder="1" applyAlignment="1">
      <alignment horizontal="center"/>
    </xf>
    <xf numFmtId="0" fontId="39" fillId="3" borderId="12" xfId="2" applyFont="1" applyFill="1" applyBorder="1" applyAlignment="1">
      <alignment horizontal="center"/>
    </xf>
    <xf numFmtId="1" fontId="40" fillId="0" borderId="16" xfId="10" applyNumberFormat="1" applyFont="1" applyBorder="1" applyAlignment="1">
      <alignment horizontal="center"/>
    </xf>
    <xf numFmtId="0" fontId="41" fillId="0" borderId="0" xfId="1" applyFont="1" applyAlignment="1">
      <alignment horizontal="center"/>
    </xf>
    <xf numFmtId="0" fontId="22" fillId="0" borderId="16" xfId="2" applyFont="1" applyFill="1" applyBorder="1" applyAlignment="1">
      <alignment horizontal="center"/>
    </xf>
    <xf numFmtId="0" fontId="31" fillId="0" borderId="16" xfId="5" applyNumberFormat="1" applyFont="1" applyFill="1" applyBorder="1" applyAlignment="1" applyProtection="1">
      <alignment horizontal="center" wrapText="1"/>
    </xf>
    <xf numFmtId="0" fontId="22" fillId="0" borderId="17" xfId="6" applyFont="1" applyBorder="1"/>
    <xf numFmtId="0" fontId="32" fillId="0" borderId="18" xfId="6" applyFont="1" applyBorder="1"/>
    <xf numFmtId="14" fontId="34" fillId="0" borderId="16" xfId="7" applyNumberFormat="1" applyFont="1" applyFill="1" applyBorder="1" applyAlignment="1">
      <alignment horizontal="center"/>
    </xf>
    <xf numFmtId="14" fontId="36" fillId="0" borderId="16" xfId="8" applyNumberFormat="1" applyFont="1" applyBorder="1" applyAlignment="1">
      <alignment horizontal="center"/>
    </xf>
    <xf numFmtId="1" fontId="22" fillId="0" borderId="19" xfId="2" applyNumberFormat="1" applyFont="1" applyBorder="1" applyAlignment="1">
      <alignment horizontal="center"/>
    </xf>
    <xf numFmtId="2" fontId="22" fillId="0" borderId="16" xfId="2" applyNumberFormat="1" applyFont="1" applyBorder="1" applyAlignment="1">
      <alignment horizontal="center"/>
    </xf>
    <xf numFmtId="164" fontId="22" fillId="0" borderId="16" xfId="2" applyNumberFormat="1" applyFont="1" applyBorder="1" applyAlignment="1">
      <alignment horizontal="center"/>
    </xf>
    <xf numFmtId="2" fontId="37" fillId="0" borderId="16" xfId="1" applyNumberFormat="1" applyFont="1" applyBorder="1" applyAlignment="1">
      <alignment horizontal="center"/>
    </xf>
    <xf numFmtId="0" fontId="18" fillId="0" borderId="16" xfId="9" applyFont="1" applyBorder="1" applyAlignment="1">
      <alignment horizontal="center"/>
    </xf>
    <xf numFmtId="14" fontId="38" fillId="0" borderId="16" xfId="8" applyNumberFormat="1" applyFont="1" applyBorder="1" applyAlignment="1">
      <alignment horizontal="center"/>
    </xf>
    <xf numFmtId="0" fontId="39" fillId="3" borderId="16" xfId="2" applyFont="1" applyFill="1" applyBorder="1" applyAlignment="1">
      <alignment horizontal="center"/>
    </xf>
    <xf numFmtId="0" fontId="43" fillId="0" borderId="0" xfId="1" applyFont="1"/>
    <xf numFmtId="0" fontId="44" fillId="0" borderId="0" xfId="1" applyFont="1"/>
    <xf numFmtId="0" fontId="42" fillId="0" borderId="0" xfId="1" applyFont="1"/>
    <xf numFmtId="0" fontId="95" fillId="3" borderId="0" xfId="157" applyFont="1" applyFill="1" applyBorder="1" applyAlignment="1">
      <alignment horizontal="left"/>
    </xf>
    <xf numFmtId="0" fontId="31" fillId="0" borderId="12" xfId="238" applyNumberFormat="1" applyFont="1" applyFill="1" applyBorder="1" applyAlignment="1" applyProtection="1">
      <alignment horizontal="center" wrapText="1"/>
    </xf>
    <xf numFmtId="0" fontId="18" fillId="0" borderId="12" xfId="239" applyFont="1" applyBorder="1" applyAlignment="1">
      <alignment horizontal="center"/>
    </xf>
    <xf numFmtId="0" fontId="31" fillId="0" borderId="16" xfId="238" applyNumberFormat="1" applyFont="1" applyFill="1" applyBorder="1" applyAlignment="1" applyProtection="1">
      <alignment horizontal="center" wrapText="1"/>
    </xf>
    <xf numFmtId="0" fontId="18" fillId="0" borderId="16" xfId="239" applyFont="1" applyBorder="1" applyAlignment="1">
      <alignment horizontal="center"/>
    </xf>
    <xf numFmtId="0" fontId="98" fillId="4" borderId="11" xfId="4" applyFont="1" applyFill="1" applyBorder="1" applyAlignment="1">
      <alignment horizontal="left"/>
    </xf>
    <xf numFmtId="2" fontId="99" fillId="0" borderId="12" xfId="2" applyNumberFormat="1" applyFont="1" applyBorder="1" applyAlignment="1">
      <alignment horizontal="center"/>
    </xf>
    <xf numFmtId="2" fontId="99" fillId="0" borderId="16" xfId="2" applyNumberFormat="1" applyFont="1" applyBorder="1" applyAlignment="1">
      <alignment horizontal="center"/>
    </xf>
    <xf numFmtId="0" fontId="22" fillId="0" borderId="0" xfId="179" applyFont="1" applyBorder="1"/>
    <xf numFmtId="0" fontId="100" fillId="3" borderId="0" xfId="157" applyFont="1" applyFill="1" applyBorder="1" applyAlignment="1">
      <alignment horizontal="left"/>
    </xf>
    <xf numFmtId="0" fontId="38" fillId="3" borderId="16" xfId="2" applyFont="1" applyFill="1" applyBorder="1" applyAlignment="1">
      <alignment horizontal="center"/>
    </xf>
    <xf numFmtId="0" fontId="101" fillId="0" borderId="0" xfId="112" applyFont="1" applyAlignment="1"/>
    <xf numFmtId="0" fontId="102" fillId="0" borderId="0" xfId="2" applyFont="1" applyAlignment="1"/>
    <xf numFmtId="14" fontId="101" fillId="0" borderId="0" xfId="2" applyNumberFormat="1" applyFont="1" applyAlignment="1"/>
    <xf numFmtId="0" fontId="102" fillId="0" borderId="0" xfId="2" applyFont="1" applyAlignment="1">
      <alignment horizontal="center"/>
    </xf>
    <xf numFmtId="0" fontId="103" fillId="0" borderId="0" xfId="2" applyFont="1" applyAlignment="1"/>
    <xf numFmtId="0" fontId="101" fillId="0" borderId="0" xfId="112" applyFont="1" applyAlignment="1">
      <alignment horizontal="center"/>
    </xf>
    <xf numFmtId="14" fontId="102" fillId="0" borderId="0" xfId="2" applyNumberFormat="1" applyFont="1" applyAlignment="1"/>
    <xf numFmtId="0" fontId="104" fillId="0" borderId="0" xfId="112" applyFont="1" applyAlignment="1">
      <alignment horizontal="center"/>
    </xf>
    <xf numFmtId="0" fontId="105" fillId="0" borderId="0" xfId="112" applyFont="1" applyAlignment="1">
      <alignment horizontal="center"/>
    </xf>
    <xf numFmtId="0" fontId="109" fillId="0" borderId="0" xfId="112" applyFont="1"/>
    <xf numFmtId="0" fontId="109" fillId="0" borderId="0" xfId="112" applyFont="1" applyAlignment="1">
      <alignment horizontal="center"/>
    </xf>
    <xf numFmtId="0" fontId="110" fillId="0" borderId="4" xfId="2" applyFont="1" applyBorder="1" applyAlignment="1">
      <alignment horizontal="center" vertical="center" wrapText="1"/>
    </xf>
    <xf numFmtId="0" fontId="109" fillId="3" borderId="0" xfId="2" applyFont="1" applyFill="1" applyBorder="1" applyAlignment="1"/>
    <xf numFmtId="0" fontId="43" fillId="9" borderId="0" xfId="158" applyFont="1" applyFill="1" applyBorder="1" applyAlignment="1">
      <alignment horizontal="left"/>
    </xf>
    <xf numFmtId="0" fontId="111" fillId="3" borderId="0" xfId="2" applyFont="1" applyFill="1" applyBorder="1" applyAlignment="1"/>
    <xf numFmtId="0" fontId="112" fillId="3" borderId="0" xfId="2" applyFont="1" applyFill="1" applyBorder="1" applyAlignment="1"/>
    <xf numFmtId="14" fontId="113" fillId="3" borderId="0" xfId="2" quotePrefix="1" applyNumberFormat="1" applyFont="1" applyFill="1" applyBorder="1" applyAlignment="1">
      <alignment horizontal="center"/>
    </xf>
    <xf numFmtId="0" fontId="114" fillId="3" borderId="0" xfId="2" applyFont="1" applyFill="1" applyBorder="1" applyAlignment="1">
      <alignment horizontal="center"/>
    </xf>
    <xf numFmtId="0" fontId="115" fillId="3" borderId="0" xfId="2" applyNumberFormat="1" applyFont="1" applyFill="1" applyBorder="1" applyAlignment="1">
      <alignment horizontal="center"/>
    </xf>
    <xf numFmtId="0" fontId="116" fillId="3" borderId="0" xfId="2" applyFont="1" applyFill="1" applyBorder="1" applyAlignment="1">
      <alignment horizontal="center"/>
    </xf>
    <xf numFmtId="0" fontId="117" fillId="0" borderId="0" xfId="112" applyFont="1" applyAlignment="1">
      <alignment horizontal="center"/>
    </xf>
    <xf numFmtId="0" fontId="109" fillId="0" borderId="0" xfId="112" applyFont="1" applyAlignment="1"/>
    <xf numFmtId="0" fontId="31" fillId="0" borderId="12" xfId="2" applyFont="1" applyFill="1" applyBorder="1" applyAlignment="1">
      <alignment horizontal="center"/>
    </xf>
    <xf numFmtId="0" fontId="118" fillId="0" borderId="12" xfId="238" applyNumberFormat="1" applyFont="1" applyFill="1" applyBorder="1" applyAlignment="1" applyProtection="1">
      <alignment horizontal="center" wrapText="1"/>
    </xf>
    <xf numFmtId="0" fontId="119" fillId="0" borderId="25" xfId="179" applyFont="1" applyBorder="1"/>
    <xf numFmtId="14" fontId="18" fillId="0" borderId="26" xfId="240" applyNumberFormat="1" applyFont="1" applyBorder="1" applyAlignment="1">
      <alignment horizontal="center"/>
    </xf>
    <xf numFmtId="14" fontId="120" fillId="0" borderId="27" xfId="138" applyNumberFormat="1" applyFont="1" applyBorder="1" applyAlignment="1">
      <alignment horizontal="center"/>
    </xf>
    <xf numFmtId="14" fontId="36" fillId="0" borderId="27" xfId="8" applyNumberFormat="1" applyFont="1" applyBorder="1" applyAlignment="1">
      <alignment horizontal="center"/>
    </xf>
    <xf numFmtId="14" fontId="22" fillId="0" borderId="28" xfId="8" applyNumberFormat="1" applyFont="1" applyBorder="1" applyAlignment="1">
      <alignment horizontal="center"/>
    </xf>
    <xf numFmtId="1" fontId="121" fillId="0" borderId="12" xfId="8" applyNumberFormat="1" applyFont="1" applyBorder="1" applyAlignment="1">
      <alignment horizontal="center"/>
    </xf>
    <xf numFmtId="2" fontId="31" fillId="0" borderId="12" xfId="2" applyNumberFormat="1" applyFont="1" applyBorder="1" applyAlignment="1">
      <alignment horizontal="center"/>
    </xf>
    <xf numFmtId="164" fontId="31" fillId="0" borderId="12" xfId="2" applyNumberFormat="1" applyFont="1" applyBorder="1" applyAlignment="1">
      <alignment horizontal="center"/>
    </xf>
    <xf numFmtId="2" fontId="119" fillId="0" borderId="12" xfId="117" applyNumberFormat="1" applyFont="1" applyBorder="1" applyAlignment="1">
      <alignment horizontal="center"/>
    </xf>
    <xf numFmtId="0" fontId="109" fillId="0" borderId="12" xfId="240" applyFont="1" applyBorder="1" applyAlignment="1">
      <alignment horizontal="center"/>
    </xf>
    <xf numFmtId="14" fontId="122" fillId="0" borderId="27" xfId="8" applyNumberFormat="1" applyFont="1" applyBorder="1" applyAlignment="1">
      <alignment horizontal="center"/>
    </xf>
    <xf numFmtId="0" fontId="110" fillId="3" borderId="12" xfId="2" applyFont="1" applyFill="1" applyBorder="1" applyAlignment="1">
      <alignment horizontal="center"/>
    </xf>
    <xf numFmtId="2" fontId="109" fillId="0" borderId="0" xfId="112" applyNumberFormat="1" applyFont="1" applyAlignment="1">
      <alignment horizontal="center"/>
    </xf>
    <xf numFmtId="2" fontId="123" fillId="0" borderId="0" xfId="112" applyNumberFormat="1" applyFont="1" applyAlignment="1">
      <alignment horizontal="center"/>
    </xf>
    <xf numFmtId="0" fontId="31" fillId="0" borderId="16" xfId="2" applyFont="1" applyFill="1" applyBorder="1" applyAlignment="1">
      <alignment horizontal="center"/>
    </xf>
    <xf numFmtId="0" fontId="119" fillId="0" borderId="29" xfId="179" applyFont="1" applyBorder="1"/>
    <xf numFmtId="14" fontId="18" fillId="0" borderId="30" xfId="240" applyNumberFormat="1" applyFont="1" applyBorder="1" applyAlignment="1">
      <alignment horizontal="center"/>
    </xf>
    <xf numFmtId="14" fontId="120" fillId="0" borderId="28" xfId="138" applyNumberFormat="1" applyFont="1" applyBorder="1" applyAlignment="1">
      <alignment horizontal="center"/>
    </xf>
    <xf numFmtId="14" fontId="36" fillId="0" borderId="28" xfId="8" applyNumberFormat="1" applyFont="1" applyBorder="1" applyAlignment="1">
      <alignment horizontal="center"/>
    </xf>
    <xf numFmtId="1" fontId="121" fillId="0" borderId="16" xfId="8" applyNumberFormat="1" applyFont="1" applyBorder="1" applyAlignment="1">
      <alignment horizontal="center"/>
    </xf>
    <xf numFmtId="2" fontId="31" fillId="0" borderId="16" xfId="2" applyNumberFormat="1" applyFont="1" applyBorder="1" applyAlignment="1">
      <alignment horizontal="center"/>
    </xf>
    <xf numFmtId="164" fontId="31" fillId="0" borderId="16" xfId="2" applyNumberFormat="1" applyFont="1" applyBorder="1" applyAlignment="1">
      <alignment horizontal="center"/>
    </xf>
    <xf numFmtId="2" fontId="119" fillId="0" borderId="16" xfId="117" applyNumberFormat="1" applyFont="1" applyBorder="1" applyAlignment="1">
      <alignment horizontal="center"/>
    </xf>
    <xf numFmtId="0" fontId="109" fillId="0" borderId="16" xfId="240" applyFont="1" applyBorder="1" applyAlignment="1">
      <alignment horizontal="center"/>
    </xf>
    <xf numFmtId="14" fontId="122" fillId="0" borderId="28" xfId="8" applyNumberFormat="1" applyFont="1" applyBorder="1" applyAlignment="1">
      <alignment horizontal="center"/>
    </xf>
    <xf numFmtId="0" fontId="124" fillId="3" borderId="16" xfId="2" applyFont="1" applyFill="1" applyBorder="1" applyAlignment="1">
      <alignment horizontal="center"/>
    </xf>
    <xf numFmtId="1" fontId="122" fillId="0" borderId="16" xfId="168" applyNumberFormat="1" applyFont="1" applyBorder="1" applyAlignment="1">
      <alignment horizontal="center"/>
    </xf>
    <xf numFmtId="0" fontId="125" fillId="0" borderId="0" xfId="0" applyFont="1"/>
    <xf numFmtId="0" fontId="14" fillId="0" borderId="0" xfId="120"/>
    <xf numFmtId="0" fontId="127" fillId="0" borderId="0" xfId="0" applyFont="1"/>
    <xf numFmtId="0" fontId="129" fillId="0" borderId="0" xfId="112" applyFont="1"/>
    <xf numFmtId="0" fontId="62" fillId="0" borderId="0" xfId="117"/>
    <xf numFmtId="0" fontId="130" fillId="0" borderId="0" xfId="2" applyFont="1" applyAlignment="1">
      <alignment horizontal="left"/>
    </xf>
    <xf numFmtId="10" fontId="131" fillId="0" borderId="0" xfId="2" applyNumberFormat="1" applyFont="1" applyAlignment="1">
      <alignment horizontal="left"/>
    </xf>
    <xf numFmtId="0" fontId="117" fillId="0" borderId="0" xfId="112" applyFont="1"/>
    <xf numFmtId="0" fontId="132" fillId="3" borderId="0" xfId="2" applyFont="1" applyFill="1" applyBorder="1" applyAlignment="1">
      <alignment vertical="center"/>
    </xf>
    <xf numFmtId="0" fontId="133" fillId="3" borderId="0" xfId="158" applyFont="1" applyFill="1" applyBorder="1" applyAlignment="1">
      <alignment horizontal="left"/>
    </xf>
    <xf numFmtId="0" fontId="134" fillId="3" borderId="0" xfId="2" applyFont="1" applyFill="1" applyBorder="1" applyAlignment="1">
      <alignment vertical="center"/>
    </xf>
    <xf numFmtId="14" fontId="135" fillId="3" borderId="0" xfId="2" quotePrefix="1" applyNumberFormat="1" applyFont="1" applyFill="1" applyBorder="1" applyAlignment="1">
      <alignment horizontal="center" vertical="center"/>
    </xf>
    <xf numFmtId="0" fontId="136" fillId="3" borderId="0" xfId="2" applyFont="1" applyFill="1" applyBorder="1" applyAlignment="1">
      <alignment horizontal="center"/>
    </xf>
    <xf numFmtId="0" fontId="136" fillId="3" borderId="0" xfId="2" applyFont="1" applyFill="1" applyBorder="1" applyAlignment="1">
      <alignment horizontal="center" vertical="center"/>
    </xf>
    <xf numFmtId="0" fontId="137" fillId="3" borderId="0" xfId="2" applyNumberFormat="1" applyFont="1" applyFill="1" applyBorder="1" applyAlignment="1">
      <alignment horizontal="center"/>
    </xf>
    <xf numFmtId="0" fontId="135" fillId="3" borderId="0" xfId="2" applyFont="1" applyFill="1" applyBorder="1" applyAlignment="1">
      <alignment horizontal="center" vertical="center"/>
    </xf>
    <xf numFmtId="0" fontId="138" fillId="3" borderId="0" xfId="2" applyFont="1" applyFill="1" applyBorder="1" applyAlignment="1">
      <alignment vertical="center"/>
    </xf>
    <xf numFmtId="0" fontId="22" fillId="0" borderId="27" xfId="179" applyFont="1" applyBorder="1"/>
    <xf numFmtId="14" fontId="18" fillId="0" borderId="26" xfId="144" applyNumberFormat="1" applyFont="1" applyBorder="1" applyAlignment="1">
      <alignment horizontal="center"/>
    </xf>
    <xf numFmtId="14" fontId="22" fillId="0" borderId="27" xfId="8" applyNumberFormat="1" applyFont="1" applyBorder="1" applyAlignment="1">
      <alignment horizontal="center"/>
    </xf>
    <xf numFmtId="0" fontId="109" fillId="0" borderId="12" xfId="144" applyFont="1" applyBorder="1" applyAlignment="1">
      <alignment horizontal="center"/>
    </xf>
    <xf numFmtId="0" fontId="124" fillId="3" borderId="12" xfId="2" applyFont="1" applyFill="1" applyBorder="1" applyAlignment="1">
      <alignment horizontal="center"/>
    </xf>
    <xf numFmtId="0" fontId="22" fillId="0" borderId="28" xfId="179" applyFont="1" applyBorder="1"/>
    <xf numFmtId="14" fontId="18" fillId="0" borderId="30" xfId="144" applyNumberFormat="1" applyFont="1" applyBorder="1" applyAlignment="1">
      <alignment horizontal="center"/>
    </xf>
    <xf numFmtId="0" fontId="109" fillId="0" borderId="16" xfId="144" applyFont="1" applyBorder="1" applyAlignment="1">
      <alignment horizontal="center"/>
    </xf>
    <xf numFmtId="0" fontId="31" fillId="0" borderId="31" xfId="2" applyFont="1" applyFill="1" applyBorder="1" applyAlignment="1">
      <alignment horizontal="center"/>
    </xf>
    <xf numFmtId="0" fontId="22" fillId="0" borderId="32" xfId="179" applyFont="1" applyBorder="1"/>
    <xf numFmtId="0" fontId="119" fillId="0" borderId="33" xfId="179" applyFont="1" applyBorder="1"/>
    <xf numFmtId="14" fontId="18" fillId="0" borderId="34" xfId="144" applyNumberFormat="1" applyFont="1" applyBorder="1" applyAlignment="1">
      <alignment horizontal="center"/>
    </xf>
    <xf numFmtId="14" fontId="120" fillId="0" borderId="32" xfId="138" applyNumberFormat="1" applyFont="1" applyBorder="1" applyAlignment="1">
      <alignment horizontal="center"/>
    </xf>
    <xf numFmtId="14" fontId="36" fillId="0" borderId="32" xfId="8" applyNumberFormat="1" applyFont="1" applyBorder="1" applyAlignment="1">
      <alignment horizontal="center"/>
    </xf>
    <xf numFmtId="14" fontId="22" fillId="0" borderId="32" xfId="8" applyNumberFormat="1" applyFont="1" applyBorder="1" applyAlignment="1">
      <alignment horizontal="center"/>
    </xf>
    <xf numFmtId="1" fontId="121" fillId="0" borderId="31" xfId="8" applyNumberFormat="1" applyFont="1" applyBorder="1" applyAlignment="1">
      <alignment horizontal="center"/>
    </xf>
    <xf numFmtId="2" fontId="31" fillId="0" borderId="31" xfId="2" applyNumberFormat="1" applyFont="1" applyBorder="1" applyAlignment="1">
      <alignment horizontal="center"/>
    </xf>
    <xf numFmtId="164" fontId="31" fillId="0" borderId="31" xfId="2" applyNumberFormat="1" applyFont="1" applyBorder="1" applyAlignment="1">
      <alignment horizontal="center"/>
    </xf>
    <xf numFmtId="2" fontId="119" fillId="0" borderId="31" xfId="117" applyNumberFormat="1" applyFont="1" applyBorder="1" applyAlignment="1">
      <alignment horizontal="center"/>
    </xf>
    <xf numFmtId="0" fontId="109" fillId="0" borderId="31" xfId="144" applyFont="1" applyBorder="1" applyAlignment="1">
      <alignment horizontal="center"/>
    </xf>
    <xf numFmtId="0" fontId="124" fillId="3" borderId="31" xfId="2" applyFont="1" applyFill="1" applyBorder="1" applyAlignment="1">
      <alignment horizontal="center"/>
    </xf>
    <xf numFmtId="0" fontId="132" fillId="3" borderId="35" xfId="2" applyFont="1" applyFill="1" applyBorder="1" applyAlignment="1">
      <alignment vertical="center"/>
    </xf>
    <xf numFmtId="0" fontId="10" fillId="9" borderId="35" xfId="158" applyFont="1" applyFill="1" applyBorder="1" applyAlignment="1">
      <alignment horizontal="left"/>
    </xf>
    <xf numFmtId="0" fontId="140" fillId="0" borderId="35" xfId="120" applyFont="1" applyBorder="1"/>
    <xf numFmtId="0" fontId="31" fillId="0" borderId="36" xfId="2" applyFont="1" applyFill="1" applyBorder="1" applyAlignment="1">
      <alignment horizontal="center"/>
    </xf>
    <xf numFmtId="0" fontId="22" fillId="0" borderId="37" xfId="179" applyFont="1" applyBorder="1"/>
    <xf numFmtId="0" fontId="119" fillId="0" borderId="38" xfId="179" applyFont="1" applyBorder="1"/>
    <xf numFmtId="14" fontId="18" fillId="0" borderId="39" xfId="144" applyNumberFormat="1" applyFont="1" applyBorder="1" applyAlignment="1">
      <alignment horizontal="center"/>
    </xf>
    <xf numFmtId="14" fontId="120" fillId="0" borderId="37" xfId="138" applyNumberFormat="1" applyFont="1" applyBorder="1" applyAlignment="1">
      <alignment horizontal="center"/>
    </xf>
    <xf numFmtId="14" fontId="36" fillId="0" borderId="37" xfId="8" applyNumberFormat="1" applyFont="1" applyBorder="1" applyAlignment="1">
      <alignment horizontal="center"/>
    </xf>
    <xf numFmtId="14" fontId="22" fillId="0" borderId="37" xfId="8" applyNumberFormat="1" applyFont="1" applyBorder="1" applyAlignment="1">
      <alignment horizontal="center"/>
    </xf>
    <xf numFmtId="1" fontId="121" fillId="0" borderId="36" xfId="8" applyNumberFormat="1" applyFont="1" applyBorder="1" applyAlignment="1">
      <alignment horizontal="center"/>
    </xf>
    <xf numFmtId="2" fontId="31" fillId="0" borderId="36" xfId="2" applyNumberFormat="1" applyFont="1" applyBorder="1" applyAlignment="1">
      <alignment horizontal="center"/>
    </xf>
    <xf numFmtId="164" fontId="31" fillId="0" borderId="36" xfId="2" applyNumberFormat="1" applyFont="1" applyBorder="1" applyAlignment="1">
      <alignment horizontal="center"/>
    </xf>
    <xf numFmtId="2" fontId="119" fillId="0" borderId="36" xfId="117" applyNumberFormat="1" applyFont="1" applyBorder="1" applyAlignment="1">
      <alignment horizontal="center"/>
    </xf>
    <xf numFmtId="0" fontId="109" fillId="0" borderId="36" xfId="144" applyFont="1" applyBorder="1" applyAlignment="1">
      <alignment horizontal="center"/>
    </xf>
    <xf numFmtId="0" fontId="124" fillId="3" borderId="36" xfId="2" applyFont="1" applyFill="1" applyBorder="1" applyAlignment="1">
      <alignment horizontal="center"/>
    </xf>
    <xf numFmtId="1" fontId="122" fillId="0" borderId="36" xfId="168" applyNumberFormat="1" applyFont="1" applyBorder="1" applyAlignment="1">
      <alignment horizontal="center"/>
    </xf>
    <xf numFmtId="0" fontId="31" fillId="0" borderId="40" xfId="2" applyFont="1" applyFill="1" applyBorder="1" applyAlignment="1">
      <alignment horizontal="center"/>
    </xf>
    <xf numFmtId="0" fontId="22" fillId="0" borderId="41" xfId="179" applyFont="1" applyBorder="1"/>
    <xf numFmtId="0" fontId="119" fillId="0" borderId="42" xfId="179" applyFont="1" applyBorder="1"/>
    <xf numFmtId="14" fontId="18" fillId="0" borderId="43" xfId="144" applyNumberFormat="1" applyFont="1" applyBorder="1" applyAlignment="1">
      <alignment horizontal="center"/>
    </xf>
    <xf numFmtId="14" fontId="120" fillId="0" borderId="41" xfId="138" applyNumberFormat="1" applyFont="1" applyBorder="1" applyAlignment="1">
      <alignment horizontal="center"/>
    </xf>
    <xf numFmtId="14" fontId="36" fillId="0" borderId="41" xfId="8" applyNumberFormat="1" applyFont="1" applyBorder="1" applyAlignment="1">
      <alignment horizontal="center"/>
    </xf>
    <xf numFmtId="14" fontId="22" fillId="0" borderId="41" xfId="8" applyNumberFormat="1" applyFont="1" applyBorder="1" applyAlignment="1">
      <alignment horizontal="center"/>
    </xf>
    <xf numFmtId="1" fontId="121" fillId="0" borderId="40" xfId="8" applyNumberFormat="1" applyFont="1" applyBorder="1" applyAlignment="1">
      <alignment horizontal="center"/>
    </xf>
    <xf numFmtId="2" fontId="31" fillId="0" borderId="40" xfId="2" applyNumberFormat="1" applyFont="1" applyBorder="1" applyAlignment="1">
      <alignment horizontal="center"/>
    </xf>
    <xf numFmtId="164" fontId="31" fillId="0" borderId="40" xfId="2" applyNumberFormat="1" applyFont="1" applyBorder="1" applyAlignment="1">
      <alignment horizontal="center"/>
    </xf>
    <xf numFmtId="2" fontId="119" fillId="0" borderId="40" xfId="117" applyNumberFormat="1" applyFont="1" applyBorder="1" applyAlignment="1">
      <alignment horizontal="center"/>
    </xf>
    <xf numFmtId="0" fontId="109" fillId="0" borderId="40" xfId="144" applyFont="1" applyBorder="1" applyAlignment="1">
      <alignment horizontal="center"/>
    </xf>
    <xf numFmtId="0" fontId="124" fillId="3" borderId="40" xfId="2" applyFont="1" applyFill="1" applyBorder="1" applyAlignment="1">
      <alignment horizontal="center"/>
    </xf>
    <xf numFmtId="14" fontId="36" fillId="0" borderId="28" xfId="8" applyNumberFormat="1" applyFont="1" applyBorder="1" applyAlignment="1">
      <alignment horizontal="left"/>
    </xf>
    <xf numFmtId="0" fontId="31" fillId="0" borderId="44" xfId="2" applyFont="1" applyFill="1" applyBorder="1" applyAlignment="1">
      <alignment horizontal="center"/>
    </xf>
    <xf numFmtId="0" fontId="22" fillId="0" borderId="45" xfId="179" applyFont="1" applyBorder="1"/>
    <xf numFmtId="0" fontId="119" fillId="0" borderId="46" xfId="179" applyFont="1" applyBorder="1"/>
    <xf numFmtId="14" fontId="18" fillId="0" borderId="47" xfId="144" applyNumberFormat="1" applyFont="1" applyBorder="1" applyAlignment="1">
      <alignment horizontal="center"/>
    </xf>
    <xf numFmtId="14" fontId="120" fillId="0" borderId="45" xfId="138" applyNumberFormat="1" applyFont="1" applyBorder="1" applyAlignment="1">
      <alignment horizontal="center"/>
    </xf>
    <xf numFmtId="14" fontId="36" fillId="0" borderId="45" xfId="8" applyNumberFormat="1" applyFont="1" applyBorder="1" applyAlignment="1">
      <alignment horizontal="center"/>
    </xf>
    <xf numFmtId="14" fontId="22" fillId="0" borderId="45" xfId="8" applyNumberFormat="1" applyFont="1" applyBorder="1" applyAlignment="1">
      <alignment horizontal="center"/>
    </xf>
    <xf numFmtId="1" fontId="121" fillId="0" borderId="44" xfId="8" applyNumberFormat="1" applyFont="1" applyBorder="1" applyAlignment="1">
      <alignment horizontal="center"/>
    </xf>
    <xf numFmtId="2" fontId="31" fillId="0" borderId="44" xfId="2" applyNumberFormat="1" applyFont="1" applyBorder="1" applyAlignment="1">
      <alignment horizontal="center"/>
    </xf>
    <xf numFmtId="164" fontId="31" fillId="0" borderId="44" xfId="2" applyNumberFormat="1" applyFont="1" applyBorder="1" applyAlignment="1">
      <alignment horizontal="center"/>
    </xf>
    <xf numFmtId="2" fontId="119" fillId="0" borderId="44" xfId="117" applyNumberFormat="1" applyFont="1" applyBorder="1" applyAlignment="1">
      <alignment horizontal="center"/>
    </xf>
    <xf numFmtId="0" fontId="109" fillId="0" borderId="44" xfId="144" applyFont="1" applyBorder="1" applyAlignment="1">
      <alignment horizontal="center"/>
    </xf>
    <xf numFmtId="0" fontId="124" fillId="3" borderId="44" xfId="2" applyFont="1" applyFill="1" applyBorder="1" applyAlignment="1">
      <alignment horizontal="center"/>
    </xf>
    <xf numFmtId="0" fontId="141" fillId="0" borderId="0" xfId="2" applyFont="1" applyBorder="1" applyAlignment="1">
      <alignment horizontal="left"/>
    </xf>
    <xf numFmtId="0" fontId="138" fillId="0" borderId="0" xfId="2" applyFont="1" applyAlignment="1">
      <alignment vertical="center"/>
    </xf>
    <xf numFmtId="0" fontId="31" fillId="3" borderId="0" xfId="2" applyFont="1" applyFill="1" applyBorder="1" applyAlignment="1">
      <alignment vertical="center"/>
    </xf>
    <xf numFmtId="0" fontId="142" fillId="3" borderId="0" xfId="2" applyFont="1" applyFill="1" applyBorder="1" applyAlignment="1">
      <alignment vertical="center"/>
    </xf>
    <xf numFmtId="0" fontId="144" fillId="3" borderId="0" xfId="2" applyFont="1" applyFill="1" applyBorder="1" applyAlignment="1">
      <alignment horizontal="center"/>
    </xf>
    <xf numFmtId="0" fontId="144" fillId="3" borderId="0" xfId="2" applyFont="1" applyFill="1" applyBorder="1" applyAlignment="1">
      <alignment horizontal="center" vertical="center"/>
    </xf>
    <xf numFmtId="0" fontId="145" fillId="3" borderId="0" xfId="2" applyNumberFormat="1" applyFont="1" applyFill="1" applyBorder="1" applyAlignment="1">
      <alignment horizontal="center"/>
    </xf>
    <xf numFmtId="0" fontId="146" fillId="3" borderId="0" xfId="2" applyFont="1" applyFill="1" applyBorder="1" applyAlignment="1">
      <alignment horizontal="center" vertical="center"/>
    </xf>
    <xf numFmtId="0" fontId="147" fillId="3" borderId="0" xfId="2" applyFont="1" applyFill="1" applyBorder="1" applyAlignment="1">
      <alignment horizontal="center" vertical="center"/>
    </xf>
    <xf numFmtId="2" fontId="31" fillId="0" borderId="0" xfId="2" applyNumberFormat="1" applyFont="1" applyBorder="1" applyAlignment="1">
      <alignment horizontal="center"/>
    </xf>
    <xf numFmtId="0" fontId="31" fillId="0" borderId="0" xfId="2" applyFont="1" applyFill="1" applyBorder="1" applyAlignment="1">
      <alignment horizontal="center"/>
    </xf>
    <xf numFmtId="14" fontId="34" fillId="0" borderId="0" xfId="7" applyNumberFormat="1" applyFont="1" applyFill="1" applyBorder="1" applyAlignment="1">
      <alignment horizontal="center"/>
    </xf>
    <xf numFmtId="14" fontId="121" fillId="0" borderId="0" xfId="8" applyNumberFormat="1" applyFont="1" applyBorder="1" applyAlignment="1">
      <alignment horizontal="center"/>
    </xf>
    <xf numFmtId="0" fontId="124" fillId="3" borderId="0" xfId="2" applyFont="1" applyFill="1" applyBorder="1" applyAlignment="1">
      <alignment horizontal="center"/>
    </xf>
    <xf numFmtId="2" fontId="31" fillId="0" borderId="22" xfId="2" applyNumberFormat="1" applyFont="1" applyBorder="1" applyAlignment="1">
      <alignment horizontal="center"/>
    </xf>
    <xf numFmtId="14" fontId="31" fillId="3" borderId="0" xfId="2" quotePrefix="1" applyNumberFormat="1" applyFont="1" applyFill="1" applyBorder="1" applyAlignment="1">
      <alignment horizontal="center" vertical="center"/>
    </xf>
    <xf numFmtId="0" fontId="138" fillId="3" borderId="0" xfId="2" applyFont="1" applyFill="1" applyBorder="1" applyAlignment="1">
      <alignment horizontal="center" vertical="center"/>
    </xf>
    <xf numFmtId="0" fontId="42" fillId="0" borderId="13" xfId="7" applyFont="1" applyFill="1" applyBorder="1" applyAlignment="1"/>
    <xf numFmtId="0" fontId="42" fillId="0" borderId="14" xfId="7" applyFont="1" applyFill="1" applyBorder="1" applyAlignment="1"/>
    <xf numFmtId="14" fontId="121" fillId="0" borderId="12" xfId="8" applyNumberFormat="1" applyFont="1" applyBorder="1" applyAlignment="1">
      <alignment horizontal="center"/>
    </xf>
    <xf numFmtId="0" fontId="42" fillId="0" borderId="17" xfId="7" applyFont="1" applyFill="1" applyBorder="1" applyAlignment="1"/>
    <xf numFmtId="0" fontId="42" fillId="0" borderId="18" xfId="7" applyFont="1" applyFill="1" applyBorder="1" applyAlignment="1"/>
    <xf numFmtId="14" fontId="121" fillId="0" borderId="16" xfId="8" applyNumberFormat="1" applyFont="1" applyBorder="1" applyAlignment="1">
      <alignment horizontal="center"/>
    </xf>
    <xf numFmtId="0" fontId="42" fillId="0" borderId="49" xfId="7" applyFont="1" applyFill="1" applyBorder="1" applyAlignment="1"/>
    <xf numFmtId="14" fontId="34" fillId="0" borderId="44" xfId="7" applyNumberFormat="1" applyFont="1" applyFill="1" applyBorder="1" applyAlignment="1">
      <alignment horizontal="center"/>
    </xf>
    <xf numFmtId="14" fontId="121" fillId="0" borderId="44" xfId="8" applyNumberFormat="1" applyFont="1" applyBorder="1" applyAlignment="1">
      <alignment horizontal="center"/>
    </xf>
    <xf numFmtId="0" fontId="151" fillId="0" borderId="0" xfId="2" applyFont="1" applyAlignment="1">
      <alignment vertical="center"/>
    </xf>
    <xf numFmtId="0" fontId="131" fillId="0" borderId="0" xfId="2" applyFont="1" applyAlignment="1"/>
    <xf numFmtId="0" fontId="31" fillId="0" borderId="50" xfId="2" applyFont="1" applyFill="1" applyBorder="1" applyAlignment="1">
      <alignment horizontal="center"/>
    </xf>
    <xf numFmtId="14" fontId="34" fillId="0" borderId="50" xfId="7" applyNumberFormat="1" applyFont="1" applyFill="1" applyBorder="1" applyAlignment="1">
      <alignment horizontal="center"/>
    </xf>
    <xf numFmtId="14" fontId="121" fillId="0" borderId="50" xfId="8" applyNumberFormat="1" applyFont="1" applyBorder="1" applyAlignment="1">
      <alignment horizontal="center"/>
    </xf>
    <xf numFmtId="2" fontId="31" fillId="0" borderId="50" xfId="2" applyNumberFormat="1" applyFont="1" applyBorder="1" applyAlignment="1">
      <alignment horizontal="center"/>
    </xf>
    <xf numFmtId="164" fontId="31" fillId="0" borderId="50" xfId="2" applyNumberFormat="1" applyFont="1" applyBorder="1" applyAlignment="1">
      <alignment horizontal="center"/>
    </xf>
    <xf numFmtId="0" fontId="31" fillId="0" borderId="53" xfId="2" applyFont="1" applyFill="1" applyBorder="1" applyAlignment="1">
      <alignment horizontal="center"/>
    </xf>
    <xf numFmtId="2" fontId="31" fillId="0" borderId="53" xfId="2" applyNumberFormat="1" applyFont="1" applyBorder="1" applyAlignment="1">
      <alignment horizontal="center"/>
    </xf>
    <xf numFmtId="164" fontId="31" fillId="0" borderId="53" xfId="2" applyNumberFormat="1" applyFont="1" applyBorder="1" applyAlignment="1">
      <alignment horizontal="center"/>
    </xf>
    <xf numFmtId="0" fontId="31" fillId="0" borderId="55" xfId="2" applyFont="1" applyFill="1" applyBorder="1" applyAlignment="1">
      <alignment horizontal="center"/>
    </xf>
    <xf numFmtId="2" fontId="31" fillId="0" borderId="55" xfId="2" applyNumberFormat="1" applyFont="1" applyBorder="1" applyAlignment="1">
      <alignment horizontal="center"/>
    </xf>
    <xf numFmtId="164" fontId="31" fillId="0" borderId="55" xfId="2" applyNumberFormat="1" applyFont="1" applyBorder="1" applyAlignment="1">
      <alignment horizontal="center"/>
    </xf>
    <xf numFmtId="0" fontId="124" fillId="3" borderId="50" xfId="2" applyFont="1" applyFill="1" applyBorder="1" applyAlignment="1">
      <alignment horizontal="center"/>
    </xf>
    <xf numFmtId="0" fontId="102" fillId="0" borderId="0" xfId="2" applyFont="1" applyAlignment="1">
      <alignment vertical="center"/>
    </xf>
    <xf numFmtId="14" fontId="101" fillId="0" borderId="0" xfId="2" applyNumberFormat="1" applyFont="1" applyAlignment="1">
      <alignment vertical="center"/>
    </xf>
    <xf numFmtId="0" fontId="102" fillId="0" borderId="0" xfId="2" applyFont="1" applyAlignment="1">
      <alignment horizontal="center" vertical="center"/>
    </xf>
    <xf numFmtId="0" fontId="103" fillId="0" borderId="0" xfId="2" applyFont="1" applyAlignment="1">
      <alignment vertical="center"/>
    </xf>
    <xf numFmtId="14" fontId="102" fillId="0" borderId="0" xfId="2" applyNumberFormat="1" applyFont="1" applyAlignment="1">
      <alignment vertical="center"/>
    </xf>
    <xf numFmtId="0" fontId="106" fillId="0" borderId="1" xfId="2" applyFont="1" applyBorder="1" applyAlignment="1">
      <alignment horizontal="center" vertical="center" textRotation="90"/>
    </xf>
    <xf numFmtId="0" fontId="106" fillId="0" borderId="5" xfId="2" applyFont="1" applyBorder="1" applyAlignment="1">
      <alignment horizontal="center" vertical="center" textRotation="90"/>
    </xf>
    <xf numFmtId="0" fontId="106" fillId="0" borderId="10" xfId="2" applyFont="1" applyBorder="1" applyAlignment="1">
      <alignment horizontal="center" vertical="center" textRotation="90"/>
    </xf>
    <xf numFmtId="0" fontId="119" fillId="0" borderId="16" xfId="177" applyFont="1" applyBorder="1"/>
    <xf numFmtId="0" fontId="31" fillId="4" borderId="53" xfId="2" applyFont="1" applyFill="1" applyBorder="1" applyAlignment="1">
      <alignment horizontal="center"/>
    </xf>
    <xf numFmtId="0" fontId="152" fillId="0" borderId="0" xfId="2" applyFont="1" applyAlignment="1">
      <alignment vertical="center"/>
    </xf>
    <xf numFmtId="0" fontId="153" fillId="4" borderId="0" xfId="2" applyFont="1" applyFill="1" applyAlignment="1">
      <alignment horizontal="center" vertical="center"/>
    </xf>
    <xf numFmtId="0" fontId="101" fillId="0" borderId="0" xfId="111" applyFont="1" applyAlignment="1"/>
    <xf numFmtId="0" fontId="101" fillId="0" borderId="0" xfId="111" applyFont="1"/>
    <xf numFmtId="0" fontId="104" fillId="0" borderId="0" xfId="111" applyFont="1" applyAlignment="1">
      <alignment horizontal="center"/>
    </xf>
    <xf numFmtId="0" fontId="105" fillId="0" borderId="0" xfId="111" applyFont="1" applyAlignment="1">
      <alignment horizontal="center"/>
    </xf>
    <xf numFmtId="0" fontId="109" fillId="0" borderId="0" xfId="111" applyFont="1"/>
    <xf numFmtId="0" fontId="128" fillId="9" borderId="0" xfId="158" applyFont="1" applyFill="1" applyBorder="1" applyAlignment="1">
      <alignment horizontal="left"/>
    </xf>
    <xf numFmtId="0" fontId="119" fillId="0" borderId="12" xfId="177" applyFont="1" applyBorder="1"/>
    <xf numFmtId="2" fontId="119" fillId="0" borderId="12" xfId="120" applyNumberFormat="1" applyFont="1" applyBorder="1" applyAlignment="1">
      <alignment horizontal="center"/>
    </xf>
    <xf numFmtId="0" fontId="109" fillId="0" borderId="12" xfId="143" applyFont="1" applyBorder="1" applyAlignment="1">
      <alignment horizontal="center"/>
    </xf>
    <xf numFmtId="0" fontId="117" fillId="0" borderId="0" xfId="111" applyFont="1" applyAlignment="1">
      <alignment horizontal="center"/>
    </xf>
    <xf numFmtId="2" fontId="119" fillId="0" borderId="16" xfId="120" applyNumberFormat="1" applyFont="1" applyBorder="1" applyAlignment="1">
      <alignment horizontal="center"/>
    </xf>
    <xf numFmtId="0" fontId="109" fillId="0" borderId="16" xfId="143" applyFont="1" applyBorder="1" applyAlignment="1">
      <alignment horizontal="center"/>
    </xf>
    <xf numFmtId="0" fontId="119" fillId="0" borderId="44" xfId="177" applyFont="1" applyBorder="1"/>
    <xf numFmtId="0" fontId="42" fillId="0" borderId="48" xfId="7" applyFont="1" applyFill="1" applyBorder="1" applyAlignment="1"/>
    <xf numFmtId="2" fontId="119" fillId="0" borderId="44" xfId="120" applyNumberFormat="1" applyFont="1" applyBorder="1" applyAlignment="1">
      <alignment horizontal="center"/>
    </xf>
    <xf numFmtId="0" fontId="109" fillId="0" borderId="44" xfId="143" applyFont="1" applyBorder="1" applyAlignment="1">
      <alignment horizontal="center"/>
    </xf>
    <xf numFmtId="0" fontId="31" fillId="0" borderId="11" xfId="2" applyFont="1" applyFill="1" applyBorder="1" applyAlignment="1">
      <alignment horizontal="center"/>
    </xf>
    <xf numFmtId="0" fontId="128" fillId="9" borderId="11" xfId="158" applyFont="1" applyFill="1" applyBorder="1" applyAlignment="1">
      <alignment horizontal="left"/>
    </xf>
    <xf numFmtId="0" fontId="42" fillId="0" borderId="11" xfId="7" applyFont="1" applyFill="1" applyBorder="1" applyAlignment="1"/>
    <xf numFmtId="0" fontId="14" fillId="0" borderId="11" xfId="120" applyBorder="1"/>
    <xf numFmtId="0" fontId="64" fillId="0" borderId="11" xfId="120" applyFont="1" applyBorder="1"/>
    <xf numFmtId="0" fontId="31" fillId="0" borderId="4" xfId="2" applyFont="1" applyFill="1" applyBorder="1" applyAlignment="1">
      <alignment horizontal="center"/>
    </xf>
    <xf numFmtId="0" fontId="119" fillId="0" borderId="4" xfId="177" applyFont="1" applyBorder="1"/>
    <xf numFmtId="0" fontId="42" fillId="0" borderId="58" xfId="7" applyFont="1" applyFill="1" applyBorder="1" applyAlignment="1"/>
    <xf numFmtId="0" fontId="42" fillId="0" borderId="59" xfId="7" applyFont="1" applyFill="1" applyBorder="1" applyAlignment="1"/>
    <xf numFmtId="14" fontId="34" fillId="0" borderId="4" xfId="7" applyNumberFormat="1" applyFont="1" applyFill="1" applyBorder="1" applyAlignment="1">
      <alignment horizontal="center"/>
    </xf>
    <xf numFmtId="14" fontId="121" fillId="0" borderId="4" xfId="8" applyNumberFormat="1" applyFont="1" applyBorder="1" applyAlignment="1">
      <alignment horizontal="center"/>
    </xf>
    <xf numFmtId="1" fontId="121" fillId="0" borderId="4" xfId="8" applyNumberFormat="1" applyFont="1" applyBorder="1" applyAlignment="1">
      <alignment horizontal="center"/>
    </xf>
    <xf numFmtId="2" fontId="31" fillId="0" borderId="4" xfId="2" applyNumberFormat="1" applyFont="1" applyBorder="1" applyAlignment="1">
      <alignment horizontal="center"/>
    </xf>
    <xf numFmtId="164" fontId="31" fillId="0" borderId="4" xfId="2" applyNumberFormat="1" applyFont="1" applyBorder="1" applyAlignment="1">
      <alignment horizontal="center"/>
    </xf>
    <xf numFmtId="2" fontId="119" fillId="0" borderId="4" xfId="120" applyNumberFormat="1" applyFont="1" applyBorder="1" applyAlignment="1">
      <alignment horizontal="center"/>
    </xf>
    <xf numFmtId="0" fontId="109" fillId="0" borderId="4" xfId="143" applyFont="1" applyBorder="1" applyAlignment="1">
      <alignment horizontal="center"/>
    </xf>
    <xf numFmtId="0" fontId="124" fillId="3" borderId="4" xfId="2" applyFont="1" applyFill="1" applyBorder="1" applyAlignment="1">
      <alignment horizontal="center"/>
    </xf>
    <xf numFmtId="1" fontId="19" fillId="0" borderId="4" xfId="168" applyNumberFormat="1" applyFont="1" applyBorder="1" applyAlignment="1">
      <alignment horizontal="center"/>
    </xf>
    <xf numFmtId="0" fontId="123" fillId="9" borderId="11" xfId="158" applyFont="1" applyFill="1" applyBorder="1" applyAlignment="1">
      <alignment horizontal="left"/>
    </xf>
    <xf numFmtId="0" fontId="154" fillId="0" borderId="0" xfId="2" applyFont="1" applyBorder="1" applyAlignment="1">
      <alignment horizontal="left"/>
    </xf>
    <xf numFmtId="0" fontId="129" fillId="0" borderId="0" xfId="111" applyFont="1"/>
    <xf numFmtId="0" fontId="117" fillId="0" borderId="0" xfId="111" applyFont="1"/>
    <xf numFmtId="0" fontId="109" fillId="0" borderId="0" xfId="143" applyFont="1" applyBorder="1" applyAlignment="1">
      <alignment horizontal="center"/>
    </xf>
    <xf numFmtId="0" fontId="109" fillId="0" borderId="50" xfId="143" applyFont="1" applyBorder="1" applyAlignment="1">
      <alignment horizontal="center"/>
    </xf>
    <xf numFmtId="0" fontId="155" fillId="0" borderId="0" xfId="111" applyFont="1" applyAlignment="1">
      <alignment horizontal="center"/>
    </xf>
    <xf numFmtId="0" fontId="156" fillId="0" borderId="0" xfId="2" applyFont="1" applyAlignment="1">
      <alignment vertical="center"/>
    </xf>
    <xf numFmtId="0" fontId="80" fillId="0" borderId="0" xfId="2" applyFont="1" applyAlignment="1">
      <alignment vertical="center"/>
    </xf>
    <xf numFmtId="0" fontId="97" fillId="9" borderId="61" xfId="157" applyFont="1" applyFill="1" applyBorder="1" applyAlignment="1">
      <alignment horizontal="left"/>
    </xf>
    <xf numFmtId="0" fontId="107" fillId="3" borderId="0" xfId="2" applyFont="1" applyFill="1" applyBorder="1" applyAlignment="1">
      <alignment horizontal="center"/>
    </xf>
    <xf numFmtId="0" fontId="157" fillId="3" borderId="0" xfId="2" applyNumberFormat="1" applyFont="1" applyFill="1" applyBorder="1" applyAlignment="1">
      <alignment horizontal="center"/>
    </xf>
    <xf numFmtId="0" fontId="121" fillId="3" borderId="0" xfId="2" applyFont="1" applyFill="1" applyBorder="1" applyAlignment="1">
      <alignment horizontal="center" vertical="center"/>
    </xf>
    <xf numFmtId="0" fontId="158" fillId="0" borderId="50" xfId="7" applyNumberFormat="1" applyFont="1" applyFill="1" applyBorder="1" applyAlignment="1"/>
    <xf numFmtId="0" fontId="158" fillId="0" borderId="62" xfId="7" applyFont="1" applyFill="1" applyBorder="1" applyAlignment="1"/>
    <xf numFmtId="14" fontId="158" fillId="0" borderId="50" xfId="7" applyNumberFormat="1" applyFont="1" applyFill="1" applyBorder="1" applyAlignment="1">
      <alignment horizontal="center"/>
    </xf>
    <xf numFmtId="14" fontId="31" fillId="0" borderId="50" xfId="8" applyNumberFormat="1" applyFont="1" applyBorder="1" applyAlignment="1">
      <alignment horizontal="center"/>
    </xf>
    <xf numFmtId="2" fontId="31" fillId="0" borderId="50" xfId="111" applyNumberFormat="1" applyFont="1" applyBorder="1" applyAlignment="1">
      <alignment horizontal="center"/>
    </xf>
    <xf numFmtId="0" fontId="111" fillId="0" borderId="50" xfId="147" applyFont="1" applyBorder="1" applyAlignment="1">
      <alignment horizontal="center"/>
    </xf>
    <xf numFmtId="0" fontId="31" fillId="3" borderId="62" xfId="2" applyFont="1" applyFill="1" applyBorder="1" applyAlignment="1">
      <alignment horizontal="center"/>
    </xf>
    <xf numFmtId="1" fontId="36" fillId="0" borderId="50" xfId="10" applyNumberFormat="1" applyFont="1" applyBorder="1" applyAlignment="1">
      <alignment horizontal="center"/>
    </xf>
    <xf numFmtId="0" fontId="158" fillId="0" borderId="53" xfId="7" applyNumberFormat="1" applyFont="1" applyFill="1" applyBorder="1" applyAlignment="1"/>
    <xf numFmtId="0" fontId="158" fillId="0" borderId="63" xfId="7" applyFont="1" applyFill="1" applyBorder="1" applyAlignment="1"/>
    <xf numFmtId="0" fontId="158" fillId="0" borderId="54" xfId="7" applyFont="1" applyFill="1" applyBorder="1" applyAlignment="1"/>
    <xf numFmtId="14" fontId="158" fillId="0" borderId="53" xfId="7" applyNumberFormat="1" applyFont="1" applyFill="1" applyBorder="1" applyAlignment="1">
      <alignment horizontal="center"/>
    </xf>
    <xf numFmtId="14" fontId="31" fillId="0" borderId="53" xfId="8" applyNumberFormat="1" applyFont="1" applyBorder="1" applyAlignment="1">
      <alignment horizontal="center"/>
    </xf>
    <xf numFmtId="2" fontId="31" fillId="0" borderId="53" xfId="111" applyNumberFormat="1" applyFont="1" applyBorder="1" applyAlignment="1">
      <alignment horizontal="center"/>
    </xf>
    <xf numFmtId="0" fontId="111" fillId="0" borderId="53" xfId="147" applyFont="1" applyBorder="1" applyAlignment="1">
      <alignment horizontal="center"/>
    </xf>
    <xf numFmtId="0" fontId="31" fillId="3" borderId="53" xfId="2" applyFont="1" applyFill="1" applyBorder="1" applyAlignment="1">
      <alignment horizontal="center"/>
    </xf>
    <xf numFmtId="1" fontId="36" fillId="0" borderId="53" xfId="10" applyNumberFormat="1" applyFont="1" applyBorder="1" applyAlignment="1">
      <alignment horizontal="center"/>
    </xf>
    <xf numFmtId="0" fontId="158" fillId="0" borderId="55" xfId="7" applyNumberFormat="1" applyFont="1" applyFill="1" applyBorder="1" applyAlignment="1"/>
    <xf numFmtId="0" fontId="158" fillId="0" borderId="64" xfId="7" applyFont="1" applyFill="1" applyBorder="1" applyAlignment="1"/>
    <xf numFmtId="0" fontId="158" fillId="0" borderId="56" xfId="7" applyFont="1" applyFill="1" applyBorder="1" applyAlignment="1"/>
    <xf numFmtId="14" fontId="158" fillId="0" borderId="55" xfId="7" applyNumberFormat="1" applyFont="1" applyFill="1" applyBorder="1" applyAlignment="1">
      <alignment horizontal="center"/>
    </xf>
    <xf numFmtId="14" fontId="31" fillId="0" borderId="55" xfId="8" applyNumberFormat="1" applyFont="1" applyBorder="1" applyAlignment="1">
      <alignment horizontal="center"/>
    </xf>
    <xf numFmtId="2" fontId="31" fillId="0" borderId="55" xfId="111" applyNumberFormat="1" applyFont="1" applyBorder="1" applyAlignment="1">
      <alignment horizontal="center"/>
    </xf>
    <xf numFmtId="0" fontId="111" fillId="0" borderId="55" xfId="147" applyFont="1" applyBorder="1" applyAlignment="1">
      <alignment horizontal="center"/>
    </xf>
    <xf numFmtId="0" fontId="31" fillId="3" borderId="55" xfId="2" applyFont="1" applyFill="1" applyBorder="1" applyAlignment="1">
      <alignment horizontal="center"/>
    </xf>
    <xf numFmtId="1" fontId="36" fillId="0" borderId="55" xfId="10" applyNumberFormat="1" applyFont="1" applyBorder="1" applyAlignment="1">
      <alignment horizontal="center"/>
    </xf>
    <xf numFmtId="0" fontId="97" fillId="9" borderId="11" xfId="157" applyFont="1" applyFill="1" applyBorder="1" applyAlignment="1">
      <alignment horizontal="left"/>
    </xf>
    <xf numFmtId="0" fontId="7" fillId="0" borderId="0" xfId="111"/>
    <xf numFmtId="0" fontId="158" fillId="0" borderId="52" xfId="7" applyFont="1" applyFill="1" applyBorder="1" applyAlignment="1"/>
    <xf numFmtId="0" fontId="31" fillId="3" borderId="50" xfId="2" applyFont="1" applyFill="1" applyBorder="1" applyAlignment="1">
      <alignment horizontal="center"/>
    </xf>
    <xf numFmtId="0" fontId="110" fillId="3" borderId="53" xfId="2" applyFont="1" applyFill="1" applyBorder="1" applyAlignment="1">
      <alignment horizontal="center"/>
    </xf>
    <xf numFmtId="0" fontId="110" fillId="3" borderId="55" xfId="2" applyFont="1" applyFill="1" applyBorder="1" applyAlignment="1">
      <alignment horizontal="center"/>
    </xf>
    <xf numFmtId="0" fontId="119" fillId="0" borderId="0" xfId="6" applyFont="1" applyBorder="1" applyAlignment="1"/>
    <xf numFmtId="0" fontId="138" fillId="0" borderId="0" xfId="6" applyFont="1" applyBorder="1"/>
    <xf numFmtId="0" fontId="159" fillId="0" borderId="0" xfId="6" applyFont="1" applyBorder="1"/>
    <xf numFmtId="2" fontId="37" fillId="0" borderId="0" xfId="111" applyNumberFormat="1" applyFont="1" applyBorder="1" applyAlignment="1">
      <alignment horizontal="center"/>
    </xf>
    <xf numFmtId="0" fontId="160" fillId="0" borderId="0" xfId="111" applyFont="1"/>
    <xf numFmtId="0" fontId="109" fillId="0" borderId="0" xfId="147" applyFont="1" applyBorder="1" applyAlignment="1">
      <alignment horizontal="center"/>
    </xf>
    <xf numFmtId="0" fontId="161" fillId="0" borderId="0" xfId="2" applyFont="1" applyAlignment="1">
      <alignment vertical="center"/>
    </xf>
    <xf numFmtId="14" fontId="161" fillId="0" borderId="0" xfId="2" applyNumberFormat="1" applyFont="1" applyAlignment="1">
      <alignment vertical="center"/>
    </xf>
    <xf numFmtId="0" fontId="162" fillId="0" borderId="0" xfId="2" applyFont="1" applyAlignment="1">
      <alignment vertical="center"/>
    </xf>
    <xf numFmtId="0" fontId="163" fillId="3" borderId="0" xfId="6" applyFont="1" applyFill="1" applyBorder="1" applyAlignment="1">
      <alignment horizontal="left"/>
    </xf>
    <xf numFmtId="0" fontId="111" fillId="0" borderId="63" xfId="147" applyFont="1" applyBorder="1" applyAlignment="1">
      <alignment horizontal="center"/>
    </xf>
    <xf numFmtId="0" fontId="31" fillId="3" borderId="63" xfId="2" applyFont="1" applyFill="1" applyBorder="1" applyAlignment="1">
      <alignment horizontal="center"/>
    </xf>
    <xf numFmtId="0" fontId="31" fillId="3" borderId="63" xfId="2" applyFont="1" applyFill="1" applyBorder="1" applyAlignment="1">
      <alignment horizontal="center" wrapText="1"/>
    </xf>
    <xf numFmtId="0" fontId="97" fillId="3" borderId="0" xfId="6" applyFont="1" applyFill="1" applyBorder="1" applyAlignment="1">
      <alignment horizontal="left"/>
    </xf>
    <xf numFmtId="1" fontId="22" fillId="0" borderId="53" xfId="10" applyNumberFormat="1" applyFont="1" applyBorder="1" applyAlignment="1">
      <alignment horizontal="right"/>
    </xf>
    <xf numFmtId="0" fontId="111" fillId="0" borderId="64" xfId="147" applyFont="1" applyBorder="1" applyAlignment="1">
      <alignment horizontal="center"/>
    </xf>
    <xf numFmtId="0" fontId="31" fillId="3" borderId="64" xfId="2" applyFont="1" applyFill="1" applyBorder="1" applyAlignment="1">
      <alignment horizontal="center"/>
    </xf>
    <xf numFmtId="0" fontId="111" fillId="10" borderId="50" xfId="147" applyFont="1" applyFill="1" applyBorder="1" applyAlignment="1">
      <alignment horizontal="center"/>
    </xf>
    <xf numFmtId="0" fontId="147" fillId="0" borderId="0" xfId="111" applyFont="1"/>
    <xf numFmtId="0" fontId="40" fillId="0" borderId="4" xfId="2" applyFont="1" applyBorder="1" applyAlignment="1">
      <alignment horizontal="center" vertical="center" wrapText="1"/>
    </xf>
    <xf numFmtId="0" fontId="22" fillId="0" borderId="4" xfId="2" applyFont="1" applyFill="1" applyBorder="1" applyAlignment="1">
      <alignment horizontal="center"/>
    </xf>
    <xf numFmtId="0" fontId="22" fillId="0" borderId="4" xfId="6" applyFont="1" applyBorder="1" applyAlignment="1"/>
    <xf numFmtId="0" fontId="22" fillId="0" borderId="58" xfId="6" applyFont="1" applyBorder="1"/>
    <xf numFmtId="0" fontId="32" fillId="0" borderId="59" xfId="6" applyFont="1" applyBorder="1"/>
    <xf numFmtId="14" fontId="36" fillId="0" borderId="4" xfId="8" applyNumberFormat="1" applyFont="1" applyBorder="1" applyAlignment="1">
      <alignment horizontal="center"/>
    </xf>
    <xf numFmtId="1" fontId="22" fillId="0" borderId="4" xfId="2" applyNumberFormat="1" applyFont="1" applyBorder="1" applyAlignment="1">
      <alignment horizontal="center"/>
    </xf>
    <xf numFmtId="2" fontId="22" fillId="0" borderId="4" xfId="2" applyNumberFormat="1" applyFont="1" applyBorder="1" applyAlignment="1">
      <alignment horizontal="center"/>
    </xf>
    <xf numFmtId="164" fontId="22" fillId="0" borderId="4" xfId="2" applyNumberFormat="1" applyFont="1" applyBorder="1" applyAlignment="1">
      <alignment horizontal="center"/>
    </xf>
    <xf numFmtId="2" fontId="37" fillId="0" borderId="4" xfId="1" applyNumberFormat="1" applyFont="1" applyBorder="1" applyAlignment="1">
      <alignment horizontal="center"/>
    </xf>
    <xf numFmtId="0" fontId="18" fillId="0" borderId="4" xfId="239" applyFont="1" applyBorder="1" applyAlignment="1">
      <alignment horizontal="center"/>
    </xf>
    <xf numFmtId="0" fontId="39" fillId="3" borderId="4" xfId="2" applyFont="1" applyFill="1" applyBorder="1" applyAlignment="1">
      <alignment horizontal="center"/>
    </xf>
    <xf numFmtId="0" fontId="22" fillId="0" borderId="0" xfId="126" applyFont="1"/>
    <xf numFmtId="0" fontId="176" fillId="0" borderId="0" xfId="126" applyFont="1"/>
    <xf numFmtId="0" fontId="41" fillId="0" borderId="0" xfId="1" applyFont="1"/>
    <xf numFmtId="0" fontId="119" fillId="0" borderId="0" xfId="2" applyFont="1" applyAlignment="1">
      <alignment horizontal="center" vertical="center"/>
    </xf>
    <xf numFmtId="0" fontId="119" fillId="3" borderId="0" xfId="2" applyFont="1" applyFill="1" applyBorder="1" applyAlignment="1">
      <alignment vertical="center"/>
    </xf>
    <xf numFmtId="0" fontId="22" fillId="3" borderId="0" xfId="2" applyFont="1" applyFill="1" applyBorder="1" applyAlignment="1">
      <alignment vertical="center"/>
    </xf>
    <xf numFmtId="0" fontId="177" fillId="3" borderId="0" xfId="2" applyFont="1" applyFill="1" applyBorder="1" applyAlignment="1">
      <alignment vertical="center"/>
    </xf>
    <xf numFmtId="14" fontId="22" fillId="3" borderId="0" xfId="2" quotePrefix="1" applyNumberFormat="1" applyFont="1" applyFill="1" applyBorder="1" applyAlignment="1">
      <alignment horizontal="center" vertical="center"/>
    </xf>
    <xf numFmtId="0" fontId="16" fillId="3" borderId="0" xfId="2" applyFont="1" applyFill="1" applyBorder="1" applyAlignment="1">
      <alignment horizontal="center"/>
    </xf>
    <xf numFmtId="14" fontId="34" fillId="0" borderId="74" xfId="7" applyNumberFormat="1" applyFont="1" applyFill="1" applyBorder="1" applyAlignment="1">
      <alignment horizontal="center"/>
    </xf>
    <xf numFmtId="2" fontId="37" fillId="0" borderId="22" xfId="1" applyNumberFormat="1" applyFont="1" applyBorder="1" applyAlignment="1">
      <alignment horizontal="center"/>
    </xf>
    <xf numFmtId="1" fontId="36" fillId="0" borderId="22" xfId="10" applyNumberFormat="1" applyFont="1" applyBorder="1" applyAlignment="1">
      <alignment horizontal="center"/>
    </xf>
    <xf numFmtId="0" fontId="18" fillId="0" borderId="12" xfId="143" applyFont="1" applyBorder="1" applyAlignment="1">
      <alignment horizontal="center"/>
    </xf>
    <xf numFmtId="1" fontId="36" fillId="0" borderId="12" xfId="10" applyNumberFormat="1" applyFont="1" applyBorder="1" applyAlignment="1">
      <alignment horizontal="center"/>
    </xf>
    <xf numFmtId="0" fontId="18" fillId="0" borderId="16" xfId="143" applyFont="1" applyBorder="1" applyAlignment="1">
      <alignment horizontal="center"/>
    </xf>
    <xf numFmtId="14" fontId="28" fillId="0" borderId="16" xfId="8" applyNumberFormat="1" applyFont="1" applyBorder="1" applyAlignment="1">
      <alignment horizontal="center"/>
    </xf>
    <xf numFmtId="1" fontId="36" fillId="0" borderId="16" xfId="10" applyNumberFormat="1" applyFont="1" applyBorder="1" applyAlignment="1">
      <alignment horizontal="center"/>
    </xf>
    <xf numFmtId="0" fontId="22" fillId="0" borderId="44" xfId="2" applyFont="1" applyFill="1" applyBorder="1" applyAlignment="1">
      <alignment horizontal="center"/>
    </xf>
    <xf numFmtId="0" fontId="22" fillId="0" borderId="48" xfId="6" applyFont="1" applyBorder="1"/>
    <xf numFmtId="0" fontId="32" fillId="0" borderId="49" xfId="6" applyFont="1" applyBorder="1"/>
    <xf numFmtId="14" fontId="36" fillId="0" borderId="44" xfId="8" applyNumberFormat="1" applyFont="1" applyBorder="1" applyAlignment="1">
      <alignment horizontal="center"/>
    </xf>
    <xf numFmtId="1" fontId="22" fillId="0" borderId="75" xfId="2" applyNumberFormat="1" applyFont="1" applyBorder="1" applyAlignment="1">
      <alignment horizontal="center"/>
    </xf>
    <xf numFmtId="2" fontId="22" fillId="0" borderId="44" xfId="2" applyNumberFormat="1" applyFont="1" applyBorder="1" applyAlignment="1">
      <alignment horizontal="center"/>
    </xf>
    <xf numFmtId="164" fontId="22" fillId="0" borderId="44" xfId="2" applyNumberFormat="1" applyFont="1" applyBorder="1" applyAlignment="1">
      <alignment horizontal="center"/>
    </xf>
    <xf numFmtId="2" fontId="37" fillId="0" borderId="44" xfId="1" applyNumberFormat="1" applyFont="1" applyBorder="1" applyAlignment="1">
      <alignment horizontal="center"/>
    </xf>
    <xf numFmtId="0" fontId="18" fillId="0" borderId="44" xfId="143" applyFont="1" applyBorder="1" applyAlignment="1">
      <alignment horizontal="center"/>
    </xf>
    <xf numFmtId="0" fontId="39" fillId="3" borderId="44" xfId="2" applyFont="1" applyFill="1" applyBorder="1" applyAlignment="1">
      <alignment horizontal="center"/>
    </xf>
    <xf numFmtId="0" fontId="21" fillId="3" borderId="11" xfId="2" applyFont="1" applyFill="1" applyBorder="1" applyAlignment="1">
      <alignment vertical="center"/>
    </xf>
    <xf numFmtId="0" fontId="95" fillId="3" borderId="11" xfId="157" applyFont="1" applyFill="1" applyBorder="1" applyAlignment="1">
      <alignment horizontal="left"/>
    </xf>
    <xf numFmtId="0" fontId="23" fillId="3" borderId="11" xfId="2" applyFont="1" applyFill="1" applyBorder="1" applyAlignment="1">
      <alignment vertical="center"/>
    </xf>
    <xf numFmtId="0" fontId="24" fillId="3" borderId="11" xfId="2" applyFont="1" applyFill="1" applyBorder="1" applyAlignment="1">
      <alignment vertical="center"/>
    </xf>
    <xf numFmtId="14" fontId="23" fillId="3" borderId="11" xfId="2" quotePrefix="1" applyNumberFormat="1" applyFont="1" applyFill="1" applyBorder="1" applyAlignment="1">
      <alignment horizontal="center" vertical="center"/>
    </xf>
    <xf numFmtId="0" fontId="25" fillId="3" borderId="11" xfId="2" applyFont="1" applyFill="1" applyBorder="1" applyAlignment="1">
      <alignment horizontal="center"/>
    </xf>
    <xf numFmtId="0" fontId="26" fillId="3" borderId="11" xfId="2" applyNumberFormat="1" applyFont="1" applyFill="1" applyBorder="1" applyAlignment="1">
      <alignment horizontal="center"/>
    </xf>
    <xf numFmtId="0" fontId="27" fillId="3" borderId="11" xfId="2" applyNumberFormat="1" applyFont="1" applyFill="1" applyBorder="1" applyAlignment="1">
      <alignment horizontal="center"/>
    </xf>
    <xf numFmtId="0" fontId="28" fillId="3" borderId="11" xfId="2" applyFont="1" applyFill="1" applyBorder="1" applyAlignment="1">
      <alignment horizontal="center" vertical="center"/>
    </xf>
    <xf numFmtId="0" fontId="29" fillId="3" borderId="11" xfId="2" applyFont="1" applyFill="1" applyBorder="1" applyAlignment="1">
      <alignment horizontal="center" vertical="center"/>
    </xf>
    <xf numFmtId="14" fontId="178" fillId="0" borderId="12" xfId="7" applyNumberFormat="1" applyFont="1" applyFill="1" applyBorder="1" applyAlignment="1">
      <alignment horizontal="center"/>
    </xf>
    <xf numFmtId="14" fontId="178" fillId="0" borderId="16" xfId="7" applyNumberFormat="1" applyFont="1" applyFill="1" applyBorder="1" applyAlignment="1">
      <alignment horizontal="center"/>
    </xf>
    <xf numFmtId="0" fontId="39" fillId="0" borderId="17" xfId="6" applyFont="1" applyBorder="1"/>
    <xf numFmtId="0" fontId="43" fillId="0" borderId="76" xfId="1" applyFont="1" applyBorder="1"/>
    <xf numFmtId="0" fontId="43" fillId="0" borderId="77" xfId="1" applyFont="1" applyBorder="1"/>
    <xf numFmtId="0" fontId="42" fillId="0" borderId="77" xfId="1" applyFont="1" applyBorder="1"/>
    <xf numFmtId="0" fontId="179" fillId="3" borderId="0" xfId="157" applyFont="1" applyFill="1" applyBorder="1" applyAlignment="1">
      <alignment horizontal="left"/>
    </xf>
    <xf numFmtId="0" fontId="31" fillId="0" borderId="12" xfId="135" applyNumberFormat="1" applyFont="1" applyFill="1" applyBorder="1" applyAlignment="1" applyProtection="1">
      <alignment horizontal="center" wrapText="1"/>
    </xf>
    <xf numFmtId="1" fontId="22" fillId="0" borderId="12" xfId="2" applyNumberFormat="1" applyFont="1" applyBorder="1" applyAlignment="1">
      <alignment horizontal="center"/>
    </xf>
    <xf numFmtId="0" fontId="22" fillId="0" borderId="0" xfId="120" applyFont="1"/>
    <xf numFmtId="0" fontId="176" fillId="0" borderId="0" xfId="120" applyFont="1"/>
    <xf numFmtId="0" fontId="180" fillId="2" borderId="0" xfId="157" applyFont="1" applyFill="1" applyBorder="1" applyAlignment="1">
      <alignment horizontal="left"/>
    </xf>
    <xf numFmtId="0" fontId="23" fillId="2" borderId="0" xfId="2" applyFont="1" applyFill="1" applyBorder="1" applyAlignment="1">
      <alignment vertical="center"/>
    </xf>
    <xf numFmtId="0" fontId="24" fillId="2" borderId="0" xfId="2" applyFont="1" applyFill="1" applyBorder="1" applyAlignment="1">
      <alignment vertical="center"/>
    </xf>
    <xf numFmtId="14" fontId="23" fillId="2" borderId="0" xfId="2" quotePrefix="1" applyNumberFormat="1" applyFont="1" applyFill="1" applyBorder="1" applyAlignment="1">
      <alignment horizontal="center" vertical="center"/>
    </xf>
    <xf numFmtId="0" fontId="25" fillId="2" borderId="0" xfId="2" applyFont="1" applyFill="1" applyBorder="1" applyAlignment="1">
      <alignment horizontal="center"/>
    </xf>
    <xf numFmtId="0" fontId="31" fillId="0" borderId="44" xfId="135" applyNumberFormat="1" applyFont="1" applyFill="1" applyBorder="1" applyAlignment="1" applyProtection="1">
      <alignment horizontal="center" wrapText="1"/>
    </xf>
    <xf numFmtId="1" fontId="22" fillId="0" borderId="44" xfId="2" applyNumberFormat="1" applyFont="1" applyBorder="1" applyAlignment="1">
      <alignment horizontal="center"/>
    </xf>
    <xf numFmtId="1" fontId="39" fillId="0" borderId="44" xfId="10" applyNumberFormat="1" applyFont="1" applyBorder="1" applyAlignment="1">
      <alignment horizontal="center"/>
    </xf>
    <xf numFmtId="0" fontId="18" fillId="0" borderId="4" xfId="143" applyFont="1" applyBorder="1" applyAlignment="1">
      <alignment horizontal="center"/>
    </xf>
    <xf numFmtId="0" fontId="22" fillId="0" borderId="12" xfId="6" applyFont="1" applyBorder="1" applyAlignment="1"/>
    <xf numFmtId="1" fontId="40" fillId="0" borderId="12" xfId="10" applyNumberFormat="1" applyFont="1" applyBorder="1" applyAlignment="1">
      <alignment horizontal="center"/>
    </xf>
    <xf numFmtId="0" fontId="22" fillId="0" borderId="16" xfId="6" applyFont="1" applyBorder="1" applyAlignment="1"/>
    <xf numFmtId="1" fontId="39" fillId="0" borderId="16" xfId="10" applyNumberFormat="1" applyFont="1" applyBorder="1" applyAlignment="1">
      <alignment horizontal="center"/>
    </xf>
    <xf numFmtId="14" fontId="109" fillId="0" borderId="0" xfId="2" applyNumberFormat="1" applyFont="1" applyAlignment="1"/>
    <xf numFmtId="0" fontId="138" fillId="0" borderId="0" xfId="2" applyFont="1" applyAlignment="1"/>
    <xf numFmtId="0" fontId="131" fillId="0" borderId="0" xfId="2" applyFont="1" applyAlignment="1">
      <alignment horizontal="center"/>
    </xf>
    <xf numFmtId="0" fontId="133" fillId="0" borderId="0" xfId="2" applyFont="1" applyAlignment="1">
      <alignment horizontal="center"/>
    </xf>
    <xf numFmtId="0" fontId="151" fillId="0" borderId="0" xfId="2" applyFont="1" applyAlignment="1"/>
    <xf numFmtId="0" fontId="121" fillId="0" borderId="0" xfId="2" applyFont="1" applyAlignment="1"/>
    <xf numFmtId="14" fontId="138" fillId="0" borderId="0" xfId="2" applyNumberFormat="1" applyFont="1" applyAlignment="1"/>
    <xf numFmtId="0" fontId="181" fillId="0" borderId="0" xfId="2" applyFont="1" applyAlignment="1">
      <alignment horizontal="center"/>
    </xf>
    <xf numFmtId="0" fontId="31" fillId="0" borderId="0" xfId="2" applyFont="1" applyAlignment="1"/>
    <xf numFmtId="0" fontId="147" fillId="0" borderId="0" xfId="2" applyFont="1" applyAlignment="1">
      <alignment vertical="center"/>
    </xf>
    <xf numFmtId="0" fontId="143" fillId="0" borderId="0" xfId="2" applyFont="1" applyAlignment="1">
      <alignment vertical="center"/>
    </xf>
    <xf numFmtId="0" fontId="182" fillId="0" borderId="0" xfId="2" applyFont="1" applyAlignment="1">
      <alignment vertical="center"/>
    </xf>
    <xf numFmtId="14" fontId="147" fillId="0" borderId="0" xfId="2" applyNumberFormat="1" applyFont="1" applyAlignment="1">
      <alignment vertical="center"/>
    </xf>
    <xf numFmtId="0" fontId="183" fillId="0" borderId="0" xfId="2" applyFont="1" applyAlignment="1">
      <alignment vertical="center"/>
    </xf>
    <xf numFmtId="0" fontId="146" fillId="0" borderId="0" xfId="2" applyFont="1" applyAlignment="1">
      <alignment vertical="center"/>
    </xf>
    <xf numFmtId="0" fontId="97" fillId="9" borderId="78" xfId="157" applyFont="1" applyFill="1" applyBorder="1" applyAlignment="1">
      <alignment horizontal="left"/>
    </xf>
    <xf numFmtId="14" fontId="184" fillId="3" borderId="0" xfId="2" quotePrefix="1" applyNumberFormat="1" applyFont="1" applyFill="1" applyBorder="1" applyAlignment="1">
      <alignment horizontal="center" vertical="center"/>
    </xf>
    <xf numFmtId="0" fontId="185" fillId="3" borderId="0" xfId="2" applyFont="1" applyFill="1" applyBorder="1" applyAlignment="1">
      <alignment horizontal="center"/>
    </xf>
    <xf numFmtId="0" fontId="186" fillId="3" borderId="0" xfId="2" applyFont="1" applyFill="1" applyBorder="1" applyAlignment="1">
      <alignment horizontal="center"/>
    </xf>
    <xf numFmtId="0" fontId="184" fillId="3" borderId="0" xfId="2" applyNumberFormat="1" applyFont="1" applyFill="1" applyBorder="1" applyAlignment="1">
      <alignment horizontal="center"/>
    </xf>
    <xf numFmtId="0" fontId="187" fillId="3" borderId="0" xfId="2" applyNumberFormat="1" applyFont="1" applyFill="1" applyBorder="1" applyAlignment="1">
      <alignment horizontal="center"/>
    </xf>
    <xf numFmtId="0" fontId="184" fillId="3" borderId="0" xfId="2" applyFont="1" applyFill="1" applyBorder="1" applyAlignment="1">
      <alignment horizontal="center" vertical="center"/>
    </xf>
    <xf numFmtId="0" fontId="139" fillId="0" borderId="0" xfId="2" applyFont="1" applyBorder="1" applyAlignment="1">
      <alignment horizontal="center"/>
    </xf>
    <xf numFmtId="0" fontId="126" fillId="0" borderId="0" xfId="2" applyFont="1" applyBorder="1" applyAlignment="1">
      <alignment horizontal="center"/>
    </xf>
    <xf numFmtId="0" fontId="138" fillId="33" borderId="0" xfId="2" applyFont="1" applyFill="1" applyBorder="1" applyAlignment="1">
      <alignment vertical="center"/>
    </xf>
    <xf numFmtId="0" fontId="18" fillId="3" borderId="79" xfId="176" applyFont="1" applyFill="1" applyBorder="1"/>
    <xf numFmtId="0" fontId="18" fillId="3" borderId="80" xfId="176" applyFont="1" applyFill="1" applyBorder="1"/>
    <xf numFmtId="0" fontId="18" fillId="3" borderId="81" xfId="176" applyFont="1" applyFill="1" applyBorder="1"/>
    <xf numFmtId="14" fontId="31" fillId="0" borderId="4" xfId="138" applyNumberFormat="1" applyFont="1" applyBorder="1" applyAlignment="1">
      <alignment horizontal="center"/>
    </xf>
    <xf numFmtId="14" fontId="188" fillId="0" borderId="4" xfId="8" applyNumberFormat="1" applyFont="1" applyBorder="1" applyAlignment="1">
      <alignment horizontal="center"/>
    </xf>
    <xf numFmtId="0" fontId="148" fillId="0" borderId="4" xfId="143" applyFont="1" applyBorder="1" applyAlignment="1">
      <alignment horizontal="center"/>
    </xf>
    <xf numFmtId="0" fontId="124" fillId="3" borderId="4" xfId="2" applyFont="1" applyFill="1" applyBorder="1" applyAlignment="1">
      <alignment horizontal="center" wrapText="1"/>
    </xf>
    <xf numFmtId="1" fontId="188" fillId="0" borderId="4" xfId="10" applyNumberFormat="1" applyFont="1" applyBorder="1" applyAlignment="1">
      <alignment horizontal="center"/>
    </xf>
    <xf numFmtId="0" fontId="138" fillId="0" borderId="0" xfId="2" applyFont="1" applyAlignment="1">
      <alignment horizontal="left" vertical="center"/>
    </xf>
    <xf numFmtId="14" fontId="138" fillId="0" borderId="0" xfId="2" applyNumberFormat="1" applyFont="1" applyAlignment="1">
      <alignment horizontal="left" vertical="center"/>
    </xf>
    <xf numFmtId="0" fontId="159" fillId="0" borderId="0" xfId="2" applyFont="1" applyAlignment="1">
      <alignment horizontal="left" vertical="center"/>
    </xf>
    <xf numFmtId="0" fontId="159" fillId="0" borderId="0" xfId="2" applyFont="1" applyBorder="1" applyAlignment="1">
      <alignment horizontal="left"/>
    </xf>
    <xf numFmtId="0" fontId="159" fillId="0" borderId="0" xfId="2" applyFont="1" applyBorder="1" applyAlignment="1">
      <alignment vertical="center"/>
    </xf>
    <xf numFmtId="0" fontId="181" fillId="0" borderId="0" xfId="2" applyFont="1" applyAlignment="1"/>
    <xf numFmtId="10" fontId="181" fillId="0" borderId="0" xfId="2" applyNumberFormat="1" applyFont="1" applyAlignment="1"/>
    <xf numFmtId="14" fontId="181" fillId="0" borderId="0" xfId="2" applyNumberFormat="1" applyFont="1" applyAlignment="1"/>
    <xf numFmtId="0" fontId="159" fillId="0" borderId="0" xfId="2" applyFont="1" applyAlignment="1"/>
    <xf numFmtId="0" fontId="31" fillId="0" borderId="22" xfId="2" applyFont="1" applyFill="1" applyBorder="1" applyAlignment="1">
      <alignment horizontal="center"/>
    </xf>
    <xf numFmtId="14" fontId="121" fillId="0" borderId="22" xfId="8" applyNumberFormat="1" applyFont="1" applyBorder="1" applyAlignment="1">
      <alignment horizontal="center"/>
    </xf>
    <xf numFmtId="164" fontId="31" fillId="0" borderId="22" xfId="2" applyNumberFormat="1" applyFont="1" applyBorder="1" applyAlignment="1">
      <alignment horizontal="center"/>
    </xf>
    <xf numFmtId="0" fontId="109" fillId="0" borderId="22" xfId="143" applyFont="1" applyBorder="1" applyAlignment="1">
      <alignment horizontal="center"/>
    </xf>
    <xf numFmtId="0" fontId="124" fillId="3" borderId="22" xfId="2" applyFont="1" applyFill="1" applyBorder="1" applyAlignment="1">
      <alignment horizontal="center"/>
    </xf>
    <xf numFmtId="0" fontId="121" fillId="0" borderId="0" xfId="2" applyFont="1" applyAlignment="1">
      <alignment vertical="center"/>
    </xf>
    <xf numFmtId="14" fontId="138" fillId="0" borderId="0" xfId="2" applyNumberFormat="1" applyFont="1" applyAlignment="1">
      <alignment vertical="center"/>
    </xf>
    <xf numFmtId="0" fontId="31" fillId="0" borderId="0" xfId="2" applyFont="1" applyAlignment="1">
      <alignment vertical="center"/>
    </xf>
    <xf numFmtId="0" fontId="131" fillId="3" borderId="0" xfId="157" applyFont="1" applyFill="1" applyBorder="1" applyAlignment="1">
      <alignment horizontal="left"/>
    </xf>
    <xf numFmtId="1" fontId="138" fillId="0" borderId="22" xfId="10" applyNumberFormat="1" applyFont="1" applyBorder="1" applyAlignment="1">
      <alignment horizontal="center"/>
    </xf>
    <xf numFmtId="0" fontId="101" fillId="0" borderId="0" xfId="1" applyFont="1" applyAlignment="1"/>
    <xf numFmtId="0" fontId="189" fillId="0" borderId="0" xfId="1" applyFont="1" applyAlignment="1">
      <alignment horizontal="center"/>
    </xf>
    <xf numFmtId="0" fontId="190" fillId="0" borderId="0" xfId="1" applyFont="1" applyAlignment="1">
      <alignment horizontal="center"/>
    </xf>
    <xf numFmtId="0" fontId="109" fillId="0" borderId="0" xfId="1" applyFont="1"/>
    <xf numFmtId="0" fontId="124" fillId="3" borderId="0" xfId="2" applyNumberFormat="1" applyFont="1" applyFill="1" applyBorder="1" applyAlignment="1">
      <alignment horizontal="center"/>
    </xf>
    <xf numFmtId="0" fontId="150" fillId="0" borderId="71" xfId="176" applyFont="1" applyBorder="1"/>
    <xf numFmtId="0" fontId="150" fillId="0" borderId="72" xfId="176" applyFont="1" applyBorder="1"/>
    <xf numFmtId="0" fontId="150" fillId="0" borderId="73" xfId="176" applyFont="1" applyBorder="1"/>
    <xf numFmtId="0" fontId="129" fillId="0" borderId="0" xfId="1" applyFont="1" applyAlignment="1"/>
    <xf numFmtId="0" fontId="160" fillId="0" borderId="0" xfId="1" applyFont="1" applyAlignment="1"/>
    <xf numFmtId="0" fontId="191" fillId="0" borderId="0" xfId="1" applyFont="1" applyAlignment="1"/>
    <xf numFmtId="0" fontId="109" fillId="0" borderId="0" xfId="1" applyFont="1" applyAlignment="1"/>
    <xf numFmtId="0" fontId="161" fillId="0" borderId="0" xfId="2" applyFont="1" applyAlignment="1"/>
    <xf numFmtId="1" fontId="138" fillId="0" borderId="4" xfId="10" applyNumberFormat="1" applyFont="1" applyBorder="1" applyAlignment="1">
      <alignment horizontal="center"/>
    </xf>
    <xf numFmtId="0" fontId="192" fillId="3" borderId="0" xfId="157" applyFont="1" applyFill="1" applyBorder="1" applyAlignment="1">
      <alignment horizontal="left"/>
    </xf>
    <xf numFmtId="0" fontId="109" fillId="3" borderId="0" xfId="2" applyFont="1" applyFill="1" applyBorder="1" applyAlignment="1">
      <alignment vertical="center"/>
    </xf>
    <xf numFmtId="0" fontId="129" fillId="3" borderId="0" xfId="157" applyFont="1" applyFill="1" applyBorder="1" applyAlignment="1">
      <alignment horizontal="left"/>
    </xf>
    <xf numFmtId="0" fontId="111" fillId="3" borderId="0" xfId="2" applyFont="1" applyFill="1" applyBorder="1" applyAlignment="1">
      <alignment vertical="center"/>
    </xf>
    <xf numFmtId="0" fontId="112" fillId="3" borderId="0" xfId="2" applyFont="1" applyFill="1" applyBorder="1" applyAlignment="1">
      <alignment vertical="center"/>
    </xf>
    <xf numFmtId="14" fontId="111" fillId="3" borderId="0" xfId="2" quotePrefix="1" applyNumberFormat="1" applyFont="1" applyFill="1" applyBorder="1" applyAlignment="1">
      <alignment horizontal="center" vertical="center"/>
    </xf>
    <xf numFmtId="0" fontId="194" fillId="0" borderId="0" xfId="1" applyFont="1" applyAlignment="1">
      <alignment horizontal="center"/>
    </xf>
    <xf numFmtId="0" fontId="155" fillId="0" borderId="0" xfId="1" applyFont="1" applyAlignment="1">
      <alignment horizontal="center"/>
    </xf>
    <xf numFmtId="0" fontId="37" fillId="0" borderId="4" xfId="176" applyFont="1" applyBorder="1"/>
    <xf numFmtId="0" fontId="119" fillId="0" borderId="58" xfId="176" applyFont="1" applyBorder="1"/>
    <xf numFmtId="0" fontId="119" fillId="0" borderId="59" xfId="176" applyFont="1" applyBorder="1"/>
    <xf numFmtId="1" fontId="122" fillId="0" borderId="4" xfId="10" applyNumberFormat="1" applyFont="1" applyBorder="1" applyAlignment="1">
      <alignment horizontal="center"/>
    </xf>
    <xf numFmtId="0" fontId="37" fillId="0" borderId="12" xfId="176" applyFont="1" applyBorder="1"/>
    <xf numFmtId="0" fontId="119" fillId="0" borderId="13" xfId="176" applyFont="1" applyBorder="1"/>
    <xf numFmtId="0" fontId="119" fillId="0" borderId="14" xfId="176" applyFont="1" applyBorder="1"/>
    <xf numFmtId="1" fontId="138" fillId="0" borderId="12" xfId="10" applyNumberFormat="1" applyFont="1" applyBorder="1" applyAlignment="1">
      <alignment horizontal="center"/>
    </xf>
    <xf numFmtId="0" fontId="31" fillId="3" borderId="12" xfId="2" applyFont="1" applyFill="1" applyBorder="1" applyAlignment="1">
      <alignment horizontal="center" wrapText="1"/>
    </xf>
    <xf numFmtId="1" fontId="122" fillId="0" borderId="12" xfId="10" applyNumberFormat="1" applyFont="1" applyBorder="1" applyAlignment="1">
      <alignment horizontal="center"/>
    </xf>
    <xf numFmtId="0" fontId="37" fillId="0" borderId="16" xfId="176" applyFont="1" applyBorder="1"/>
    <xf numFmtId="0" fontId="119" fillId="0" borderId="17" xfId="176" applyFont="1" applyBorder="1"/>
    <xf numFmtId="0" fontId="119" fillId="0" borderId="18" xfId="176" applyFont="1" applyBorder="1"/>
    <xf numFmtId="1" fontId="138" fillId="0" borderId="16" xfId="10" applyNumberFormat="1" applyFont="1" applyBorder="1" applyAlignment="1">
      <alignment horizontal="center"/>
    </xf>
    <xf numFmtId="1" fontId="122" fillId="0" borderId="16" xfId="10" applyNumberFormat="1" applyFont="1" applyBorder="1" applyAlignment="1">
      <alignment horizontal="center"/>
    </xf>
    <xf numFmtId="0" fontId="37" fillId="0" borderId="44" xfId="176" applyFont="1" applyBorder="1"/>
    <xf numFmtId="0" fontId="119" fillId="0" borderId="48" xfId="176" applyFont="1" applyBorder="1"/>
    <xf numFmtId="0" fontId="119" fillId="0" borderId="49" xfId="176" applyFont="1" applyBorder="1"/>
    <xf numFmtId="1" fontId="138" fillId="0" borderId="44" xfId="10" applyNumberFormat="1" applyFont="1" applyBorder="1" applyAlignment="1">
      <alignment horizontal="center"/>
    </xf>
    <xf numFmtId="0" fontId="110" fillId="3" borderId="44" xfId="2" applyFont="1" applyFill="1" applyBorder="1" applyAlignment="1">
      <alignment horizontal="center" wrapText="1"/>
    </xf>
    <xf numFmtId="1" fontId="122" fillId="0" borderId="44" xfId="10" applyNumberFormat="1" applyFont="1" applyBorder="1" applyAlignment="1">
      <alignment horizontal="center"/>
    </xf>
    <xf numFmtId="0" fontId="195" fillId="0" borderId="0" xfId="1" applyFont="1"/>
    <xf numFmtId="0" fontId="129" fillId="0" borderId="0" xfId="1" applyFont="1"/>
    <xf numFmtId="0" fontId="117" fillId="0" borderId="0" xfId="1" applyFont="1"/>
    <xf numFmtId="0" fontId="110" fillId="3" borderId="16" xfId="2" applyFont="1" applyFill="1" applyBorder="1" applyAlignment="1">
      <alignment horizontal="center"/>
    </xf>
    <xf numFmtId="0" fontId="160" fillId="0" borderId="0" xfId="1" applyFont="1"/>
    <xf numFmtId="0" fontId="191" fillId="0" borderId="0" xfId="1" applyFont="1"/>
    <xf numFmtId="0" fontId="101" fillId="0" borderId="0" xfId="279" applyFont="1" applyAlignment="1"/>
    <xf numFmtId="0" fontId="194" fillId="0" borderId="0" xfId="279" applyFont="1" applyAlignment="1">
      <alignment horizontal="center"/>
    </xf>
    <xf numFmtId="0" fontId="155" fillId="0" borderId="0" xfId="279" applyFont="1" applyAlignment="1">
      <alignment horizontal="center"/>
    </xf>
    <xf numFmtId="0" fontId="109" fillId="0" borderId="0" xfId="279" applyFont="1"/>
    <xf numFmtId="0" fontId="149" fillId="3" borderId="0" xfId="2" applyNumberFormat="1" applyFont="1" applyFill="1" applyBorder="1" applyAlignment="1">
      <alignment horizontal="center"/>
    </xf>
    <xf numFmtId="0" fontId="37" fillId="0" borderId="50" xfId="176" applyFont="1" applyBorder="1"/>
    <xf numFmtId="0" fontId="119" fillId="0" borderId="51" xfId="176" applyFont="1" applyBorder="1"/>
    <xf numFmtId="0" fontId="119" fillId="0" borderId="52" xfId="176" applyFont="1" applyBorder="1"/>
    <xf numFmtId="2" fontId="37" fillId="0" borderId="50" xfId="279" applyNumberFormat="1" applyFont="1" applyBorder="1" applyAlignment="1">
      <alignment horizontal="center"/>
    </xf>
    <xf numFmtId="1" fontId="138" fillId="0" borderId="50" xfId="10" applyNumberFormat="1" applyFont="1" applyBorder="1" applyAlignment="1">
      <alignment horizontal="center"/>
    </xf>
    <xf numFmtId="1" fontId="122" fillId="0" borderId="50" xfId="10" applyNumberFormat="1" applyFont="1" applyBorder="1" applyAlignment="1">
      <alignment horizontal="center"/>
    </xf>
    <xf numFmtId="0" fontId="117" fillId="0" borderId="0" xfId="279" applyFont="1"/>
    <xf numFmtId="0" fontId="195" fillId="0" borderId="0" xfId="279" applyFont="1"/>
    <xf numFmtId="0" fontId="129" fillId="0" borderId="0" xfId="279" applyFont="1"/>
    <xf numFmtId="0" fontId="155" fillId="3" borderId="0" xfId="1" applyFont="1" applyFill="1" applyAlignment="1">
      <alignment horizontal="center"/>
    </xf>
    <xf numFmtId="0" fontId="131" fillId="3" borderId="60" xfId="157" applyFont="1" applyFill="1" applyBorder="1" applyAlignment="1">
      <alignment horizontal="left"/>
    </xf>
    <xf numFmtId="0" fontId="138" fillId="0" borderId="79" xfId="6" applyFont="1" applyBorder="1"/>
    <xf numFmtId="0" fontId="138" fillId="0" borderId="80" xfId="6" applyFont="1" applyBorder="1"/>
    <xf numFmtId="0" fontId="159" fillId="0" borderId="81" xfId="6" applyFont="1" applyBorder="1"/>
    <xf numFmtId="14" fontId="158" fillId="0" borderId="82" xfId="7" applyNumberFormat="1" applyFont="1" applyFill="1" applyBorder="1" applyAlignment="1">
      <alignment horizontal="center"/>
    </xf>
    <xf numFmtId="2" fontId="196" fillId="0" borderId="4" xfId="1" applyNumberFormat="1" applyFont="1" applyBorder="1" applyAlignment="1">
      <alignment horizontal="center"/>
    </xf>
    <xf numFmtId="0" fontId="110" fillId="3" borderId="4" xfId="2" applyFont="1" applyFill="1" applyBorder="1" applyAlignment="1">
      <alignment horizontal="center"/>
    </xf>
    <xf numFmtId="1" fontId="121" fillId="0" borderId="4" xfId="10" applyNumberFormat="1" applyFont="1" applyBorder="1" applyAlignment="1">
      <alignment horizontal="center"/>
    </xf>
    <xf numFmtId="0" fontId="197" fillId="0" borderId="0" xfId="120" applyFont="1"/>
    <xf numFmtId="0" fontId="129" fillId="0" borderId="0" xfId="1" applyFont="1" applyBorder="1"/>
    <xf numFmtId="0" fontId="109" fillId="0" borderId="83" xfId="143" applyFont="1" applyBorder="1" applyAlignment="1">
      <alignment horizontal="center"/>
    </xf>
    <xf numFmtId="0" fontId="198" fillId="0" borderId="0" xfId="1" applyFont="1" applyAlignment="1">
      <alignment horizontal="center"/>
    </xf>
    <xf numFmtId="0" fontId="37" fillId="0" borderId="12" xfId="6" applyFont="1" applyBorder="1" applyAlignment="1"/>
    <xf numFmtId="0" fontId="138" fillId="0" borderId="13" xfId="6" applyFont="1" applyBorder="1"/>
    <xf numFmtId="0" fontId="159" fillId="0" borderId="14" xfId="6" applyFont="1" applyBorder="1"/>
    <xf numFmtId="14" fontId="199" fillId="0" borderId="12" xfId="7" applyNumberFormat="1" applyFont="1" applyFill="1" applyBorder="1" applyAlignment="1">
      <alignment horizontal="center"/>
    </xf>
    <xf numFmtId="0" fontId="148" fillId="0" borderId="12" xfId="143" applyFont="1" applyBorder="1" applyAlignment="1">
      <alignment horizontal="center"/>
    </xf>
    <xf numFmtId="0" fontId="37" fillId="0" borderId="16" xfId="6" applyFont="1" applyBorder="1" applyAlignment="1"/>
    <xf numFmtId="0" fontId="138" fillId="0" borderId="17" xfId="6" applyFont="1" applyBorder="1"/>
    <xf numFmtId="0" fontId="159" fillId="0" borderId="18" xfId="6" applyFont="1" applyBorder="1"/>
    <xf numFmtId="14" fontId="199" fillId="0" borderId="16" xfId="7" applyNumberFormat="1" applyFont="1" applyFill="1" applyBorder="1" applyAlignment="1">
      <alignment horizontal="center"/>
    </xf>
    <xf numFmtId="0" fontId="148" fillId="0" borderId="16" xfId="143" applyFont="1" applyBorder="1" applyAlignment="1">
      <alignment horizontal="center"/>
    </xf>
    <xf numFmtId="0" fontId="200" fillId="0" borderId="0" xfId="111" applyFont="1"/>
    <xf numFmtId="0" fontId="110" fillId="3" borderId="16" xfId="2" applyFont="1" applyFill="1" applyBorder="1" applyAlignment="1">
      <alignment horizontal="left" wrapText="1"/>
    </xf>
    <xf numFmtId="0" fontId="7" fillId="0" borderId="0" xfId="1"/>
    <xf numFmtId="0" fontId="43" fillId="3" borderId="0" xfId="157" applyFont="1" applyFill="1" applyBorder="1" applyAlignment="1">
      <alignment horizontal="left"/>
    </xf>
    <xf numFmtId="0" fontId="163" fillId="9" borderId="0" xfId="4" applyFont="1" applyFill="1" applyBorder="1" applyAlignment="1">
      <alignment horizontal="left"/>
    </xf>
    <xf numFmtId="0" fontId="22" fillId="0" borderId="50" xfId="2" applyFont="1" applyFill="1" applyBorder="1" applyAlignment="1">
      <alignment horizontal="center"/>
    </xf>
    <xf numFmtId="0" fontId="193" fillId="0" borderId="50" xfId="6" applyFont="1" applyBorder="1" applyAlignment="1"/>
    <xf numFmtId="0" fontId="21" fillId="0" borderId="51" xfId="6" applyFont="1" applyBorder="1"/>
    <xf numFmtId="0" fontId="202" fillId="0" borderId="52" xfId="6" applyFont="1" applyBorder="1"/>
    <xf numFmtId="14" fontId="36" fillId="0" borderId="50" xfId="8" applyNumberFormat="1" applyFont="1" applyBorder="1" applyAlignment="1">
      <alignment horizontal="center"/>
    </xf>
    <xf numFmtId="2" fontId="22" fillId="0" borderId="50" xfId="2" applyNumberFormat="1" applyFont="1" applyBorder="1" applyAlignment="1">
      <alignment horizontal="center"/>
    </xf>
    <xf numFmtId="164" fontId="22" fillId="0" borderId="50" xfId="2" applyNumberFormat="1" applyFont="1" applyBorder="1" applyAlignment="1">
      <alignment horizontal="center"/>
    </xf>
    <xf numFmtId="2" fontId="37" fillId="0" borderId="50" xfId="1" applyNumberFormat="1" applyFont="1" applyBorder="1" applyAlignment="1">
      <alignment horizontal="center"/>
    </xf>
    <xf numFmtId="1" fontId="119" fillId="0" borderId="50" xfId="10" applyNumberFormat="1" applyFont="1" applyBorder="1" applyAlignment="1">
      <alignment horizontal="center"/>
    </xf>
    <xf numFmtId="0" fontId="18" fillId="0" borderId="50" xfId="143" applyFont="1" applyBorder="1" applyAlignment="1">
      <alignment horizontal="center"/>
    </xf>
    <xf numFmtId="0" fontId="96" fillId="0" borderId="50" xfId="143" applyFont="1" applyBorder="1" applyAlignment="1">
      <alignment horizontal="center"/>
    </xf>
    <xf numFmtId="0" fontId="40" fillId="3" borderId="50" xfId="2" applyFont="1" applyFill="1" applyBorder="1" applyAlignment="1">
      <alignment horizontal="center"/>
    </xf>
    <xf numFmtId="2" fontId="22" fillId="0" borderId="53" xfId="2" applyNumberFormat="1" applyFont="1" applyBorder="1" applyAlignment="1">
      <alignment horizontal="center"/>
    </xf>
    <xf numFmtId="0" fontId="54" fillId="0" borderId="0" xfId="2" applyFont="1" applyAlignment="1"/>
    <xf numFmtId="14" fontId="42" fillId="0" borderId="0" xfId="2" applyNumberFormat="1" applyFont="1" applyAlignment="1"/>
    <xf numFmtId="0" fontId="97" fillId="0" borderId="0" xfId="2" applyFont="1" applyAlignment="1">
      <alignment horizontal="center"/>
    </xf>
    <xf numFmtId="0" fontId="176" fillId="0" borderId="0" xfId="2" applyFont="1" applyAlignment="1"/>
    <xf numFmtId="14" fontId="54" fillId="0" borderId="0" xfId="2" applyNumberFormat="1" applyFont="1" applyAlignment="1"/>
    <xf numFmtId="0" fontId="29" fillId="0" borderId="0" xfId="2" applyFont="1" applyAlignment="1">
      <alignment vertical="center"/>
    </xf>
    <xf numFmtId="0" fontId="203" fillId="0" borderId="0" xfId="2" applyFont="1" applyAlignment="1">
      <alignment vertical="center"/>
    </xf>
    <xf numFmtId="0" fontId="204" fillId="0" borderId="0" xfId="2" applyFont="1" applyAlignment="1">
      <alignment vertical="center"/>
    </xf>
    <xf numFmtId="14" fontId="29" fillId="0" borderId="0" xfId="2" applyNumberFormat="1" applyFont="1" applyAlignment="1">
      <alignment vertical="center"/>
    </xf>
    <xf numFmtId="0" fontId="205" fillId="0" borderId="0" xfId="2" applyFont="1" applyAlignment="1">
      <alignment vertical="center"/>
    </xf>
    <xf numFmtId="0" fontId="28" fillId="0" borderId="0" xfId="2" applyFont="1" applyAlignment="1">
      <alignment vertical="center"/>
    </xf>
    <xf numFmtId="0" fontId="119" fillId="33" borderId="0" xfId="2" applyFont="1" applyFill="1" applyBorder="1" applyAlignment="1">
      <alignment vertical="center"/>
    </xf>
    <xf numFmtId="0" fontId="206" fillId="3" borderId="0" xfId="2" applyFont="1" applyFill="1" applyBorder="1" applyAlignment="1">
      <alignment horizontal="center"/>
    </xf>
    <xf numFmtId="0" fontId="207" fillId="3" borderId="0" xfId="2" applyNumberFormat="1" applyFont="1" applyFill="1" applyBorder="1" applyAlignment="1">
      <alignment horizontal="center"/>
    </xf>
    <xf numFmtId="0" fontId="208" fillId="3" borderId="0" xfId="2" applyNumberFormat="1" applyFont="1" applyFill="1" applyBorder="1" applyAlignment="1">
      <alignment horizontal="center"/>
    </xf>
    <xf numFmtId="0" fontId="207" fillId="3" borderId="0" xfId="2" applyFont="1" applyFill="1" applyBorder="1" applyAlignment="1">
      <alignment horizontal="center" vertical="center"/>
    </xf>
    <xf numFmtId="0" fontId="119" fillId="0" borderId="0" xfId="2" applyFont="1" applyBorder="1" applyAlignment="1">
      <alignment horizontal="center"/>
    </xf>
    <xf numFmtId="0" fontId="21" fillId="0" borderId="0" xfId="2" applyFont="1" applyBorder="1" applyAlignment="1">
      <alignment horizontal="center"/>
    </xf>
    <xf numFmtId="0" fontId="109" fillId="0" borderId="84" xfId="6" applyFont="1" applyBorder="1"/>
    <xf numFmtId="0" fontId="109" fillId="0" borderId="85" xfId="6" applyFont="1" applyBorder="1"/>
    <xf numFmtId="0" fontId="109" fillId="0" borderId="86" xfId="6" applyFont="1" applyBorder="1"/>
    <xf numFmtId="14" fontId="22" fillId="0" borderId="12" xfId="138" applyNumberFormat="1" applyFont="1" applyBorder="1" applyAlignment="1">
      <alignment horizontal="center"/>
    </xf>
    <xf numFmtId="1" fontId="119" fillId="0" borderId="12" xfId="10" applyNumberFormat="1" applyFont="1" applyBorder="1" applyAlignment="1">
      <alignment horizontal="center"/>
    </xf>
    <xf numFmtId="0" fontId="5" fillId="0" borderId="12" xfId="147" applyFont="1" applyBorder="1" applyAlignment="1">
      <alignment horizontal="center"/>
    </xf>
    <xf numFmtId="0" fontId="209" fillId="0" borderId="0" xfId="2" applyFont="1" applyAlignment="1">
      <alignment horizontal="left" vertical="center"/>
    </xf>
    <xf numFmtId="14" fontId="209" fillId="0" borderId="0" xfId="2" applyNumberFormat="1" applyFont="1" applyAlignment="1">
      <alignment horizontal="left" vertical="center"/>
    </xf>
    <xf numFmtId="0" fontId="210" fillId="0" borderId="0" xfId="2" applyFont="1" applyAlignment="1">
      <alignment horizontal="left" vertical="center"/>
    </xf>
    <xf numFmtId="0" fontId="210" fillId="0" borderId="0" xfId="2" applyFont="1" applyBorder="1" applyAlignment="1">
      <alignment horizontal="left"/>
    </xf>
    <xf numFmtId="0" fontId="211" fillId="0" borderId="87" xfId="147" applyFont="1" applyBorder="1" applyAlignment="1">
      <alignment horizontal="center"/>
    </xf>
    <xf numFmtId="0" fontId="211" fillId="0" borderId="0" xfId="147" applyFont="1" applyBorder="1" applyAlignment="1">
      <alignment horizontal="center"/>
    </xf>
    <xf numFmtId="0" fontId="211" fillId="0" borderId="0" xfId="147" applyFont="1"/>
    <xf numFmtId="0" fontId="209" fillId="0" borderId="0" xfId="2" applyFont="1" applyAlignment="1">
      <alignment horizontal="left"/>
    </xf>
    <xf numFmtId="0" fontId="212" fillId="0" borderId="0" xfId="2" applyFont="1" applyAlignment="1">
      <alignment horizontal="left"/>
    </xf>
    <xf numFmtId="0" fontId="209" fillId="0" borderId="0" xfId="2" applyFont="1" applyAlignment="1"/>
    <xf numFmtId="10" fontId="212" fillId="0" borderId="0" xfId="2" applyNumberFormat="1" applyFont="1" applyAlignment="1">
      <alignment horizontal="left"/>
    </xf>
    <xf numFmtId="14" fontId="212" fillId="0" borderId="0" xfId="2" applyNumberFormat="1" applyFont="1" applyAlignment="1">
      <alignment horizontal="left"/>
    </xf>
    <xf numFmtId="0" fontId="210" fillId="0" borderId="0" xfId="2" applyFont="1" applyAlignment="1">
      <alignment horizontal="left"/>
    </xf>
    <xf numFmtId="0" fontId="211" fillId="0" borderId="57" xfId="147" applyFont="1" applyBorder="1" applyAlignment="1">
      <alignment horizontal="center"/>
    </xf>
    <xf numFmtId="0" fontId="80" fillId="0" borderId="0" xfId="2" applyFont="1" applyAlignment="1"/>
    <xf numFmtId="0" fontId="209" fillId="0" borderId="0" xfId="2" applyFont="1" applyAlignment="1">
      <alignment vertical="center"/>
    </xf>
    <xf numFmtId="14" fontId="209" fillId="0" borderId="0" xfId="2" applyNumberFormat="1" applyFont="1" applyAlignment="1">
      <alignment vertical="center"/>
    </xf>
    <xf numFmtId="0" fontId="210" fillId="0" borderId="0" xfId="2" applyFont="1" applyAlignment="1">
      <alignment vertical="center"/>
    </xf>
    <xf numFmtId="0" fontId="213" fillId="0" borderId="0" xfId="2" applyFont="1" applyAlignment="1">
      <alignment vertical="center"/>
    </xf>
    <xf numFmtId="0" fontId="214" fillId="0" borderId="0" xfId="2" applyFont="1" applyAlignment="1">
      <alignment vertical="center"/>
    </xf>
    <xf numFmtId="0" fontId="75" fillId="0" borderId="0" xfId="2" applyFont="1" applyAlignment="1">
      <alignment vertical="center"/>
    </xf>
    <xf numFmtId="14" fontId="80" fillId="0" borderId="0" xfId="2" applyNumberFormat="1" applyFont="1" applyAlignment="1">
      <alignment vertical="center"/>
    </xf>
    <xf numFmtId="0" fontId="31" fillId="0" borderId="4" xfId="135" applyNumberFormat="1" applyFont="1" applyFill="1" applyBorder="1" applyAlignment="1" applyProtection="1">
      <alignment horizontal="center" wrapText="1"/>
    </xf>
    <xf numFmtId="0" fontId="37" fillId="0" borderId="88" xfId="179" applyFont="1" applyBorder="1"/>
    <xf numFmtId="14" fontId="215" fillId="0" borderId="89" xfId="144" applyNumberFormat="1" applyFont="1" applyBorder="1" applyAlignment="1">
      <alignment horizontal="center"/>
    </xf>
    <xf numFmtId="14" fontId="122" fillId="0" borderId="90" xfId="138" applyNumberFormat="1" applyFont="1" applyBorder="1" applyAlignment="1">
      <alignment horizontal="center"/>
    </xf>
    <xf numFmtId="14" fontId="122" fillId="0" borderId="90" xfId="8" applyNumberFormat="1" applyFont="1" applyBorder="1" applyAlignment="1">
      <alignment horizontal="center"/>
    </xf>
    <xf numFmtId="14" fontId="22" fillId="0" borderId="90" xfId="8" applyNumberFormat="1" applyFont="1" applyBorder="1" applyAlignment="1">
      <alignment horizontal="center"/>
    </xf>
    <xf numFmtId="1" fontId="36" fillId="0" borderId="4" xfId="8" applyNumberFormat="1" applyFont="1" applyBorder="1" applyAlignment="1">
      <alignment horizontal="center"/>
    </xf>
    <xf numFmtId="1" fontId="40" fillId="0" borderId="4" xfId="10" applyNumberFormat="1" applyFont="1" applyBorder="1" applyAlignment="1">
      <alignment horizontal="center"/>
    </xf>
    <xf numFmtId="0" fontId="216" fillId="3" borderId="0" xfId="157" applyFont="1" applyFill="1" applyBorder="1" applyAlignment="1">
      <alignment horizontal="left"/>
    </xf>
    <xf numFmtId="0" fontId="37" fillId="0" borderId="25" xfId="179" applyFont="1" applyBorder="1"/>
    <xf numFmtId="14" fontId="215" fillId="0" borderId="26" xfId="144" applyNumberFormat="1" applyFont="1" applyBorder="1" applyAlignment="1">
      <alignment horizontal="center"/>
    </xf>
    <xf numFmtId="14" fontId="122" fillId="0" borderId="27" xfId="138" applyNumberFormat="1" applyFont="1" applyBorder="1" applyAlignment="1">
      <alignment horizontal="center"/>
    </xf>
    <xf numFmtId="1" fontId="36" fillId="0" borderId="50" xfId="8" applyNumberFormat="1" applyFont="1" applyBorder="1" applyAlignment="1">
      <alignment horizontal="center"/>
    </xf>
    <xf numFmtId="0" fontId="31" fillId="0" borderId="16" xfId="135" applyNumberFormat="1" applyFont="1" applyFill="1" applyBorder="1" applyAlignment="1" applyProtection="1">
      <alignment horizontal="center" wrapText="1"/>
    </xf>
    <xf numFmtId="0" fontId="37" fillId="0" borderId="29" xfId="179" applyFont="1" applyBorder="1"/>
    <xf numFmtId="14" fontId="215" fillId="0" borderId="30" xfId="144" applyNumberFormat="1" applyFont="1" applyBorder="1" applyAlignment="1">
      <alignment horizontal="center"/>
    </xf>
    <xf numFmtId="14" fontId="122" fillId="0" borderId="28" xfId="138" applyNumberFormat="1" applyFont="1" applyBorder="1" applyAlignment="1">
      <alignment horizontal="center"/>
    </xf>
    <xf numFmtId="1" fontId="36" fillId="0" borderId="53" xfId="8" applyNumberFormat="1" applyFont="1" applyBorder="1" applyAlignment="1">
      <alignment horizontal="center"/>
    </xf>
    <xf numFmtId="0" fontId="37" fillId="0" borderId="46" xfId="179" applyFont="1" applyBorder="1"/>
    <xf numFmtId="14" fontId="215" fillId="0" borderId="47" xfId="144" applyNumberFormat="1" applyFont="1" applyBorder="1" applyAlignment="1">
      <alignment horizontal="center"/>
    </xf>
    <xf numFmtId="14" fontId="122" fillId="0" borderId="45" xfId="138" applyNumberFormat="1" applyFont="1" applyBorder="1" applyAlignment="1">
      <alignment horizontal="center"/>
    </xf>
    <xf numFmtId="14" fontId="122" fillId="0" borderId="45" xfId="8" applyNumberFormat="1" applyFont="1" applyBorder="1" applyAlignment="1">
      <alignment horizontal="center"/>
    </xf>
    <xf numFmtId="1" fontId="36" fillId="0" borderId="55" xfId="8" applyNumberFormat="1" applyFont="1" applyBorder="1" applyAlignment="1">
      <alignment horizontal="center"/>
    </xf>
    <xf numFmtId="2" fontId="22" fillId="0" borderId="55" xfId="2" applyNumberFormat="1" applyFont="1" applyBorder="1" applyAlignment="1">
      <alignment horizontal="center"/>
    </xf>
    <xf numFmtId="0" fontId="8" fillId="3" borderId="0" xfId="157" applyFont="1" applyFill="1" applyBorder="1" applyAlignment="1">
      <alignment horizontal="left"/>
    </xf>
    <xf numFmtId="0" fontId="201" fillId="0" borderId="0" xfId="1" applyFont="1"/>
    <xf numFmtId="0" fontId="220" fillId="0" borderId="4" xfId="2" applyFont="1" applyBorder="1" applyAlignment="1">
      <alignment horizontal="center" vertical="center" wrapText="1"/>
    </xf>
    <xf numFmtId="0" fontId="221" fillId="3" borderId="0" xfId="2" applyFont="1" applyFill="1" applyBorder="1" applyAlignment="1">
      <alignment vertical="center"/>
    </xf>
    <xf numFmtId="0" fontId="221" fillId="0" borderId="0" xfId="1" applyFont="1"/>
    <xf numFmtId="0" fontId="99" fillId="0" borderId="16" xfId="2" applyFont="1" applyFill="1" applyBorder="1" applyAlignment="1">
      <alignment horizontal="center"/>
    </xf>
    <xf numFmtId="0" fontId="99" fillId="0" borderId="16" xfId="6" applyFont="1" applyBorder="1" applyAlignment="1"/>
    <xf numFmtId="0" fontId="99" fillId="0" borderId="17" xfId="6" applyFont="1" applyBorder="1"/>
    <xf numFmtId="0" fontId="224" fillId="0" borderId="18" xfId="6" applyFont="1" applyBorder="1"/>
    <xf numFmtId="14" fontId="225" fillId="0" borderId="16" xfId="7" applyNumberFormat="1" applyFont="1" applyFill="1" applyBorder="1" applyAlignment="1">
      <alignment horizontal="center"/>
    </xf>
    <xf numFmtId="14" fontId="226" fillId="0" borderId="16" xfId="8" applyNumberFormat="1" applyFont="1" applyBorder="1" applyAlignment="1">
      <alignment horizontal="center"/>
    </xf>
    <xf numFmtId="1" fontId="99" fillId="0" borderId="16" xfId="2" applyNumberFormat="1" applyFont="1" applyBorder="1" applyAlignment="1">
      <alignment horizontal="center"/>
    </xf>
    <xf numFmtId="164" fontId="99" fillId="0" borderId="16" xfId="2" applyNumberFormat="1" applyFont="1" applyBorder="1" applyAlignment="1">
      <alignment horizontal="center"/>
    </xf>
    <xf numFmtId="2" fontId="227" fillId="0" borderId="16" xfId="1" applyNumberFormat="1" applyFont="1" applyBorder="1" applyAlignment="1">
      <alignment horizontal="center"/>
    </xf>
    <xf numFmtId="0" fontId="201" fillId="0" borderId="16" xfId="143" applyFont="1" applyBorder="1" applyAlignment="1">
      <alignment horizontal="center"/>
    </xf>
    <xf numFmtId="0" fontId="228" fillId="3" borderId="16" xfId="2" applyFont="1" applyFill="1" applyBorder="1" applyAlignment="1">
      <alignment horizontal="center"/>
    </xf>
    <xf numFmtId="1" fontId="220" fillId="0" borderId="16" xfId="10" applyNumberFormat="1" applyFont="1" applyBorder="1" applyAlignment="1">
      <alignment horizontal="center"/>
    </xf>
    <xf numFmtId="0" fontId="222" fillId="2" borderId="0" xfId="2" applyFont="1" applyFill="1" applyBorder="1" applyAlignment="1">
      <alignment vertical="center"/>
    </xf>
    <xf numFmtId="0" fontId="155" fillId="2" borderId="0" xfId="2" applyFont="1" applyFill="1" applyBorder="1" applyAlignment="1">
      <alignment vertical="center"/>
    </xf>
    <xf numFmtId="14" fontId="223" fillId="2" borderId="0" xfId="2" quotePrefix="1" applyNumberFormat="1" applyFont="1" applyFill="1" applyBorder="1" applyAlignment="1">
      <alignment horizontal="center" vertical="center"/>
    </xf>
    <xf numFmtId="0" fontId="155" fillId="2" borderId="0" xfId="2" applyFont="1" applyFill="1" applyBorder="1" applyAlignment="1">
      <alignment horizontal="center"/>
    </xf>
    <xf numFmtId="0" fontId="0" fillId="2" borderId="0" xfId="0" applyFill="1"/>
    <xf numFmtId="0" fontId="95" fillId="2" borderId="0" xfId="158" applyFont="1" applyFill="1" applyBorder="1" applyAlignment="1">
      <alignment horizontal="left"/>
    </xf>
    <xf numFmtId="1" fontId="229" fillId="0" borderId="16" xfId="168" applyNumberFormat="1" applyFont="1" applyBorder="1" applyAlignment="1">
      <alignment horizontal="center"/>
    </xf>
    <xf numFmtId="0" fontId="230" fillId="0" borderId="0" xfId="112" applyFont="1"/>
    <xf numFmtId="0" fontId="126" fillId="0" borderId="0" xfId="112" applyFont="1"/>
    <xf numFmtId="0" fontId="250" fillId="0" borderId="0" xfId="364" applyFont="1"/>
    <xf numFmtId="0" fontId="250" fillId="34" borderId="0" xfId="364" applyFont="1" applyFill="1"/>
    <xf numFmtId="0" fontId="14" fillId="0" borderId="0" xfId="357" applyFont="1" applyBorder="1"/>
    <xf numFmtId="0" fontId="272" fillId="0" borderId="0" xfId="357" applyFont="1" applyBorder="1" applyAlignment="1">
      <alignment horizontal="left"/>
    </xf>
    <xf numFmtId="0" fontId="140" fillId="0" borderId="0" xfId="357" applyFont="1" applyBorder="1"/>
    <xf numFmtId="0" fontId="272" fillId="0" borderId="0" xfId="357" applyFont="1" applyBorder="1"/>
    <xf numFmtId="0" fontId="272" fillId="0" borderId="0" xfId="357" applyFont="1" applyBorder="1" applyAlignment="1">
      <alignment horizontal="center" wrapText="1"/>
    </xf>
    <xf numFmtId="0" fontId="285" fillId="0" borderId="0" xfId="357" applyFont="1" applyBorder="1" applyAlignment="1">
      <alignment horizontal="left" wrapText="1"/>
    </xf>
    <xf numFmtId="0" fontId="292" fillId="35" borderId="21" xfId="357" applyFont="1" applyFill="1" applyBorder="1" applyAlignment="1">
      <alignment wrapText="1"/>
    </xf>
    <xf numFmtId="0" fontId="140" fillId="0" borderId="0" xfId="357" applyFont="1" applyBorder="1" applyAlignment="1">
      <alignment horizontal="left" wrapText="1"/>
    </xf>
    <xf numFmtId="0" fontId="302" fillId="4" borderId="99" xfId="337" applyFont="1" applyFill="1" applyBorder="1" applyAlignment="1">
      <alignment horizontal="left"/>
    </xf>
    <xf numFmtId="0" fontId="303" fillId="4" borderId="23" xfId="337" applyFont="1" applyFill="1" applyBorder="1" applyAlignment="1">
      <alignment horizontal="center"/>
    </xf>
    <xf numFmtId="0" fontId="303" fillId="4" borderId="23" xfId="337" applyFont="1" applyFill="1" applyBorder="1"/>
    <xf numFmtId="0" fontId="303" fillId="4" borderId="23" xfId="337" applyFont="1" applyFill="1" applyBorder="1" applyAlignment="1">
      <alignment horizontal="left"/>
    </xf>
    <xf numFmtId="0" fontId="303" fillId="4" borderId="100" xfId="337" applyFont="1" applyFill="1" applyBorder="1"/>
    <xf numFmtId="0" fontId="304" fillId="0" borderId="0" xfId="337" applyFont="1" applyBorder="1"/>
    <xf numFmtId="0" fontId="302" fillId="4" borderId="101" xfId="337" applyFont="1" applyFill="1" applyBorder="1" applyAlignment="1">
      <alignment horizontal="left"/>
    </xf>
    <xf numFmtId="0" fontId="303" fillId="4" borderId="21" xfId="337" applyFont="1" applyFill="1" applyBorder="1" applyAlignment="1">
      <alignment horizontal="left"/>
    </xf>
    <xf numFmtId="0" fontId="303" fillId="4" borderId="21" xfId="337" applyFont="1" applyFill="1" applyBorder="1"/>
    <xf numFmtId="0" fontId="303" fillId="4" borderId="102" xfId="337" applyFont="1" applyFill="1" applyBorder="1"/>
    <xf numFmtId="0" fontId="307" fillId="0" borderId="0" xfId="357" applyFont="1" applyBorder="1" applyAlignment="1">
      <alignment horizontal="left"/>
    </xf>
    <xf numFmtId="0" fontId="309" fillId="0" borderId="0" xfId="357" applyFont="1" applyFill="1" applyBorder="1" applyAlignment="1">
      <alignment horizontal="left"/>
    </xf>
    <xf numFmtId="0" fontId="272" fillId="0" borderId="0" xfId="357" applyFont="1" applyFill="1" applyBorder="1"/>
    <xf numFmtId="0" fontId="312" fillId="0" borderId="0" xfId="357" applyFont="1" applyFill="1" applyBorder="1"/>
    <xf numFmtId="0" fontId="73" fillId="0" borderId="0" xfId="357" applyFont="1" applyFill="1" applyBorder="1"/>
    <xf numFmtId="0" fontId="313" fillId="0" borderId="0" xfId="357" applyFont="1" applyFill="1" applyBorder="1"/>
    <xf numFmtId="0" fontId="313" fillId="0" borderId="0" xfId="357" applyFont="1" applyBorder="1" applyAlignment="1">
      <alignment horizontal="left"/>
    </xf>
    <xf numFmtId="0" fontId="313" fillId="0" borderId="0" xfId="357" applyFont="1" applyBorder="1"/>
    <xf numFmtId="0" fontId="314" fillId="0" borderId="0" xfId="357" applyFont="1" applyBorder="1" applyAlignment="1">
      <alignment horizontal="left"/>
    </xf>
    <xf numFmtId="0" fontId="73" fillId="0" borderId="0" xfId="357" applyFont="1" applyBorder="1"/>
    <xf numFmtId="0" fontId="279" fillId="0" borderId="0" xfId="357" applyFont="1" applyBorder="1"/>
    <xf numFmtId="0" fontId="285" fillId="0" borderId="0" xfId="357" applyFont="1" applyBorder="1"/>
    <xf numFmtId="0" fontId="285" fillId="0" borderId="0" xfId="357" applyFont="1" applyBorder="1" applyAlignment="1">
      <alignment horizontal="center" wrapText="1"/>
    </xf>
    <xf numFmtId="0" fontId="14" fillId="0" borderId="0" xfId="337" applyFont="1" applyBorder="1"/>
    <xf numFmtId="0" fontId="316" fillId="0" borderId="0" xfId="357" applyFont="1" applyBorder="1"/>
    <xf numFmtId="0" fontId="14" fillId="0" borderId="0" xfId="357" applyFont="1" applyBorder="1" applyAlignment="1">
      <alignment horizontal="left"/>
    </xf>
    <xf numFmtId="0" fontId="318" fillId="0" borderId="0" xfId="357" applyFont="1" applyBorder="1"/>
    <xf numFmtId="0" fontId="14" fillId="0" borderId="103" xfId="357" applyFont="1" applyBorder="1" applyAlignment="1">
      <alignment horizontal="left"/>
    </xf>
    <xf numFmtId="0" fontId="14" fillId="0" borderId="103" xfId="357" applyFont="1" applyBorder="1"/>
    <xf numFmtId="0" fontId="140" fillId="0" borderId="103" xfId="357" applyFont="1" applyBorder="1"/>
    <xf numFmtId="0" fontId="270" fillId="0" borderId="0" xfId="357" applyFont="1" applyBorder="1" applyAlignment="1">
      <alignment horizontal="left"/>
    </xf>
    <xf numFmtId="0" fontId="97" fillId="9" borderId="98" xfId="4" applyFont="1" applyFill="1" applyBorder="1" applyAlignment="1">
      <alignment horizontal="left"/>
    </xf>
    <xf numFmtId="0" fontId="321" fillId="3" borderId="0" xfId="2" applyFont="1" applyFill="1" applyBorder="1" applyAlignment="1">
      <alignment vertical="center"/>
    </xf>
    <xf numFmtId="14" fontId="150" fillId="3" borderId="0" xfId="2" quotePrefix="1" applyNumberFormat="1" applyFont="1" applyFill="1" applyBorder="1" applyAlignment="1">
      <alignment horizontal="center" vertical="center"/>
    </xf>
    <xf numFmtId="0" fontId="321" fillId="3" borderId="0" xfId="2" applyFont="1" applyFill="1" applyBorder="1" applyAlignment="1">
      <alignment horizontal="center"/>
    </xf>
    <xf numFmtId="14" fontId="39" fillId="0" borderId="12" xfId="8" applyNumberFormat="1" applyFont="1" applyBorder="1" applyAlignment="1">
      <alignment horizontal="center"/>
    </xf>
    <xf numFmtId="0" fontId="39" fillId="3" borderId="36" xfId="2" applyFont="1" applyFill="1" applyBorder="1" applyAlignment="1">
      <alignment horizontal="center"/>
    </xf>
    <xf numFmtId="2" fontId="99" fillId="0" borderId="44" xfId="2" applyNumberFormat="1" applyFont="1" applyBorder="1" applyAlignment="1">
      <alignment horizontal="center"/>
    </xf>
    <xf numFmtId="1" fontId="40" fillId="0" borderId="44" xfId="10" applyNumberFormat="1" applyFont="1" applyBorder="1" applyAlignment="1">
      <alignment horizontal="center"/>
    </xf>
    <xf numFmtId="0" fontId="10" fillId="4" borderId="98" xfId="4" applyFont="1" applyFill="1" applyBorder="1" applyAlignment="1">
      <alignment horizontal="left"/>
    </xf>
    <xf numFmtId="14" fontId="39" fillId="0" borderId="16" xfId="8" applyNumberFormat="1" applyFont="1" applyBorder="1" applyAlignment="1">
      <alignment horizontal="center"/>
    </xf>
    <xf numFmtId="14" fontId="39" fillId="0" borderId="44" xfId="8" applyNumberFormat="1" applyFont="1" applyBorder="1" applyAlignment="1">
      <alignment horizontal="center"/>
    </xf>
    <xf numFmtId="0" fontId="20" fillId="3" borderId="12" xfId="2" applyFont="1" applyFill="1" applyBorder="1" applyAlignment="1">
      <alignment horizontal="center"/>
    </xf>
    <xf numFmtId="0" fontId="20" fillId="3" borderId="16" xfId="2" applyFont="1" applyFill="1" applyBorder="1" applyAlignment="1">
      <alignment horizontal="center"/>
    </xf>
    <xf numFmtId="0" fontId="20" fillId="3" borderId="44" xfId="2" applyFont="1" applyFill="1" applyBorder="1" applyAlignment="1">
      <alignment horizontal="center"/>
    </xf>
    <xf numFmtId="0" fontId="309" fillId="4" borderId="0" xfId="357" applyFont="1" applyFill="1" applyBorder="1" applyAlignment="1">
      <alignment horizontal="left"/>
    </xf>
    <xf numFmtId="0" fontId="140" fillId="4" borderId="0" xfId="357" applyFont="1" applyFill="1" applyBorder="1"/>
    <xf numFmtId="0" fontId="272" fillId="4" borderId="0" xfId="357" applyFont="1" applyFill="1" applyBorder="1"/>
    <xf numFmtId="0" fontId="272" fillId="4" borderId="0" xfId="357" applyFont="1" applyFill="1" applyBorder="1" applyAlignment="1">
      <alignment horizontal="center" wrapText="1"/>
    </xf>
    <xf numFmtId="0" fontId="312" fillId="4" borderId="0" xfId="357" applyFont="1" applyFill="1" applyBorder="1" applyAlignment="1">
      <alignment horizontal="left"/>
    </xf>
    <xf numFmtId="0" fontId="272" fillId="4" borderId="0" xfId="357" applyFont="1" applyFill="1" applyBorder="1" applyAlignment="1">
      <alignment horizontal="left"/>
    </xf>
    <xf numFmtId="0" fontId="325" fillId="0" borderId="0" xfId="112" applyFont="1"/>
    <xf numFmtId="0" fontId="322" fillId="0" borderId="12" xfId="238" applyNumberFormat="1" applyFont="1" applyFill="1" applyBorder="1" applyAlignment="1" applyProtection="1">
      <alignment horizontal="center" wrapText="1"/>
    </xf>
    <xf numFmtId="0" fontId="322" fillId="0" borderId="16" xfId="238" applyNumberFormat="1" applyFont="1" applyFill="1" applyBorder="1" applyAlignment="1" applyProtection="1">
      <alignment horizontal="center" wrapText="1"/>
    </xf>
    <xf numFmtId="0" fontId="120" fillId="0" borderId="16" xfId="238" applyNumberFormat="1" applyFont="1" applyFill="1" applyBorder="1" applyAlignment="1" applyProtection="1">
      <alignment horizontal="center" wrapText="1"/>
    </xf>
    <xf numFmtId="0" fontId="22" fillId="0" borderId="12" xfId="238" applyNumberFormat="1" applyFont="1" applyFill="1" applyBorder="1" applyAlignment="1" applyProtection="1">
      <alignment horizontal="center" wrapText="1"/>
    </xf>
    <xf numFmtId="0" fontId="23" fillId="0" borderId="16" xfId="238" applyNumberFormat="1" applyFont="1" applyFill="1" applyBorder="1" applyAlignment="1" applyProtection="1">
      <alignment horizontal="center" wrapText="1"/>
    </xf>
    <xf numFmtId="0" fontId="22" fillId="0" borderId="16" xfId="238" applyNumberFormat="1" applyFont="1" applyFill="1" applyBorder="1" applyAlignment="1" applyProtection="1">
      <alignment horizontal="center" wrapText="1"/>
    </xf>
    <xf numFmtId="0" fontId="22" fillId="0" borderId="44" xfId="238" applyNumberFormat="1" applyFont="1" applyFill="1" applyBorder="1" applyAlignment="1" applyProtection="1">
      <alignment horizontal="center" wrapText="1"/>
    </xf>
    <xf numFmtId="0" fontId="18" fillId="0" borderId="44" xfId="9" applyFont="1" applyBorder="1" applyAlignment="1">
      <alignment horizontal="center"/>
    </xf>
    <xf numFmtId="0" fontId="118" fillId="0" borderId="16" xfId="238" applyNumberFormat="1" applyFont="1" applyFill="1" applyBorder="1" applyAlignment="1" applyProtection="1">
      <alignment horizontal="center" wrapText="1"/>
    </xf>
    <xf numFmtId="0" fontId="31" fillId="0" borderId="44" xfId="238" applyNumberFormat="1" applyFont="1" applyFill="1" applyBorder="1" applyAlignment="1" applyProtection="1">
      <alignment horizontal="center" wrapText="1"/>
    </xf>
    <xf numFmtId="0" fontId="31" fillId="0" borderId="44" xfId="5" applyNumberFormat="1" applyFont="1" applyFill="1" applyBorder="1" applyAlignment="1" applyProtection="1">
      <alignment horizontal="center" wrapText="1"/>
    </xf>
    <xf numFmtId="0" fontId="119" fillId="0" borderId="0" xfId="2" applyFont="1" applyAlignment="1">
      <alignment vertical="center"/>
    </xf>
    <xf numFmtId="14" fontId="18" fillId="0" borderId="0" xfId="2" applyNumberFormat="1" applyFont="1" applyAlignment="1">
      <alignment vertical="center"/>
    </xf>
    <xf numFmtId="0" fontId="97" fillId="0" borderId="0" xfId="2" applyFont="1" applyAlignment="1">
      <alignment horizontal="center" vertical="center"/>
    </xf>
    <xf numFmtId="0" fontId="32" fillId="0" borderId="0" xfId="2" applyFont="1" applyAlignment="1">
      <alignment vertical="center"/>
    </xf>
    <xf numFmtId="0" fontId="36" fillId="0" borderId="0" xfId="2" applyFont="1" applyAlignment="1">
      <alignment vertical="center"/>
    </xf>
    <xf numFmtId="14" fontId="119" fillId="0" borderId="0" xfId="2" applyNumberFormat="1" applyFont="1" applyAlignment="1">
      <alignment vertical="center"/>
    </xf>
    <xf numFmtId="0" fontId="156" fillId="0" borderId="0" xfId="2" applyFont="1" applyAlignment="1">
      <alignment horizontal="center" vertical="center"/>
    </xf>
    <xf numFmtId="0" fontId="22" fillId="0" borderId="0" xfId="2" applyFont="1" applyAlignment="1">
      <alignment vertical="center"/>
    </xf>
    <xf numFmtId="2" fontId="16" fillId="3" borderId="0" xfId="2" applyNumberFormat="1" applyFont="1" applyFill="1" applyBorder="1" applyAlignment="1">
      <alignment horizontal="center" vertical="center"/>
    </xf>
    <xf numFmtId="0" fontId="32" fillId="3" borderId="0" xfId="2" applyFont="1" applyFill="1" applyBorder="1" applyAlignment="1">
      <alignment horizontal="center" vertical="center"/>
    </xf>
    <xf numFmtId="0" fontId="36" fillId="3" borderId="0" xfId="2" applyFont="1" applyFill="1" applyBorder="1" applyAlignment="1">
      <alignment horizontal="center" vertical="center"/>
    </xf>
    <xf numFmtId="0" fontId="119" fillId="3" borderId="0" xfId="2" applyFont="1" applyFill="1" applyBorder="1" applyAlignment="1">
      <alignment horizontal="center" vertical="center"/>
    </xf>
    <xf numFmtId="0" fontId="150" fillId="0" borderId="4" xfId="111" applyFont="1" applyBorder="1"/>
    <xf numFmtId="0" fontId="150" fillId="0" borderId="58" xfId="111" applyFont="1" applyBorder="1"/>
    <xf numFmtId="0" fontId="150" fillId="0" borderId="59" xfId="111" applyFont="1" applyBorder="1"/>
    <xf numFmtId="14" fontId="22" fillId="0" borderId="4" xfId="138" applyNumberFormat="1" applyFont="1" applyBorder="1" applyAlignment="1">
      <alignment horizontal="center"/>
    </xf>
    <xf numFmtId="14" fontId="22" fillId="0" borderId="4" xfId="8" applyNumberFormat="1" applyFont="1" applyBorder="1" applyAlignment="1">
      <alignment horizontal="center"/>
    </xf>
    <xf numFmtId="0" fontId="22" fillId="0" borderId="4" xfId="2" applyNumberFormat="1" applyFont="1" applyBorder="1" applyAlignment="1">
      <alignment horizontal="center"/>
    </xf>
    <xf numFmtId="1" fontId="119" fillId="0" borderId="4" xfId="10" applyNumberFormat="1" applyFont="1" applyBorder="1" applyAlignment="1">
      <alignment horizontal="center"/>
    </xf>
    <xf numFmtId="0" fontId="39" fillId="3" borderId="4" xfId="2" applyFont="1" applyFill="1" applyBorder="1" applyAlignment="1">
      <alignment horizontal="center" wrapText="1"/>
    </xf>
    <xf numFmtId="0" fontId="119" fillId="0" borderId="0" xfId="2" applyFont="1" applyAlignment="1"/>
    <xf numFmtId="0" fontId="22" fillId="0" borderId="0" xfId="2" applyFont="1" applyAlignment="1"/>
    <xf numFmtId="14" fontId="119" fillId="0" borderId="0" xfId="2" applyNumberFormat="1" applyFont="1" applyAlignment="1"/>
    <xf numFmtId="0" fontId="32" fillId="0" borderId="0" xfId="2" applyFont="1" applyAlignment="1"/>
    <xf numFmtId="0" fontId="32" fillId="0" borderId="0" xfId="2" applyFont="1" applyBorder="1" applyAlignment="1"/>
    <xf numFmtId="0" fontId="156" fillId="0" borderId="0" xfId="10" applyFont="1" applyAlignment="1"/>
    <xf numFmtId="10" fontId="156" fillId="0" borderId="0" xfId="10" applyNumberFormat="1" applyFont="1" applyAlignment="1"/>
    <xf numFmtId="0" fontId="18" fillId="0" borderId="0" xfId="111" applyFont="1" applyAlignment="1"/>
    <xf numFmtId="0" fontId="328" fillId="0" borderId="0" xfId="10" applyFont="1" applyAlignment="1"/>
    <xf numFmtId="14" fontId="156" fillId="0" borderId="0" xfId="10" applyNumberFormat="1" applyFont="1" applyAlignment="1"/>
    <xf numFmtId="0" fontId="16" fillId="0" borderId="0" xfId="10" applyFont="1" applyAlignment="1"/>
    <xf numFmtId="0" fontId="329" fillId="0" borderId="0" xfId="10" applyFont="1" applyAlignment="1"/>
    <xf numFmtId="10" fontId="119" fillId="0" borderId="0" xfId="10" applyNumberFormat="1" applyFont="1" applyAlignment="1"/>
    <xf numFmtId="0" fontId="119" fillId="0" borderId="0" xfId="10" applyFont="1" applyAlignment="1"/>
    <xf numFmtId="14" fontId="119" fillId="0" borderId="0" xfId="10" applyNumberFormat="1" applyFont="1" applyAlignment="1"/>
    <xf numFmtId="0" fontId="32" fillId="0" borderId="0" xfId="10" applyFont="1" applyAlignment="1"/>
    <xf numFmtId="0" fontId="36" fillId="0" borderId="0" xfId="10" applyFont="1" applyAlignment="1"/>
    <xf numFmtId="0" fontId="156" fillId="0" borderId="0" xfId="2" applyFont="1" applyAlignment="1"/>
    <xf numFmtId="10" fontId="156" fillId="0" borderId="0" xfId="2" applyNumberFormat="1" applyFont="1" applyAlignment="1"/>
    <xf numFmtId="14" fontId="156" fillId="0" borderId="0" xfId="2" applyNumberFormat="1" applyFont="1" applyAlignment="1"/>
    <xf numFmtId="14" fontId="156" fillId="3" borderId="0" xfId="2" applyNumberFormat="1" applyFont="1" applyFill="1" applyAlignment="1">
      <alignment vertical="center"/>
    </xf>
    <xf numFmtId="0" fontId="156" fillId="3" borderId="0" xfId="2" applyFont="1" applyFill="1" applyAlignment="1">
      <alignment vertical="center"/>
    </xf>
    <xf numFmtId="14" fontId="18" fillId="0" borderId="0" xfId="2" applyNumberFormat="1" applyFont="1" applyAlignment="1"/>
    <xf numFmtId="0" fontId="163" fillId="0" borderId="0" xfId="2" applyFont="1" applyAlignment="1">
      <alignment horizontal="center"/>
    </xf>
    <xf numFmtId="0" fontId="36" fillId="0" borderId="0" xfId="2" applyFont="1" applyAlignment="1"/>
    <xf numFmtId="0" fontId="163" fillId="0" borderId="0" xfId="2" applyFont="1" applyAlignment="1">
      <alignment horizontal="center" vertical="center"/>
    </xf>
    <xf numFmtId="0" fontId="30" fillId="3" borderId="78" xfId="158" applyFont="1" applyFill="1" applyBorder="1" applyAlignment="1">
      <alignment horizontal="left"/>
    </xf>
    <xf numFmtId="14" fontId="207" fillId="3" borderId="0" xfId="2" quotePrefix="1" applyNumberFormat="1" applyFont="1" applyFill="1" applyBorder="1" applyAlignment="1">
      <alignment horizontal="center" vertical="center"/>
    </xf>
    <xf numFmtId="0" fontId="330" fillId="3" borderId="0" xfId="2" applyFont="1" applyFill="1" applyBorder="1" applyAlignment="1">
      <alignment horizontal="center"/>
    </xf>
    <xf numFmtId="0" fontId="331" fillId="3" borderId="0" xfId="2" applyNumberFormat="1" applyFont="1" applyFill="1" applyBorder="1" applyAlignment="1">
      <alignment horizontal="center"/>
    </xf>
    <xf numFmtId="0" fontId="332" fillId="3" borderId="0" xfId="2" applyFont="1" applyFill="1" applyBorder="1" applyAlignment="1">
      <alignment horizontal="center" vertical="center"/>
    </xf>
    <xf numFmtId="0" fontId="150" fillId="0" borderId="16" xfId="120" applyFont="1" applyBorder="1" applyAlignment="1">
      <alignment horizontal="center"/>
    </xf>
    <xf numFmtId="0" fontId="333" fillId="0" borderId="17" xfId="120" applyFont="1" applyBorder="1"/>
    <xf numFmtId="0" fontId="333" fillId="0" borderId="18" xfId="120" applyFont="1" applyBorder="1"/>
    <xf numFmtId="14" fontId="22" fillId="0" borderId="16" xfId="138" applyNumberFormat="1" applyFont="1" applyBorder="1" applyAlignment="1">
      <alignment horizontal="center"/>
    </xf>
    <xf numFmtId="2" fontId="150" fillId="0" borderId="107" xfId="120" applyNumberFormat="1" applyFont="1" applyBorder="1" applyAlignment="1">
      <alignment horizontal="center"/>
    </xf>
    <xf numFmtId="0" fontId="18" fillId="0" borderId="16" xfId="375" applyFont="1" applyBorder="1" applyAlignment="1">
      <alignment horizontal="center"/>
    </xf>
    <xf numFmtId="0" fontId="96" fillId="0" borderId="16" xfId="375" applyFont="1" applyBorder="1" applyAlignment="1">
      <alignment horizontal="center"/>
    </xf>
    <xf numFmtId="0" fontId="39" fillId="3" borderId="16" xfId="2" applyFont="1" applyFill="1" applyBorder="1" applyAlignment="1">
      <alignment horizontal="center" wrapText="1"/>
    </xf>
    <xf numFmtId="0" fontId="119" fillId="0" borderId="0" xfId="2" applyFont="1" applyAlignment="1">
      <alignment horizontal="left" vertical="center"/>
    </xf>
    <xf numFmtId="14" fontId="119" fillId="0" borderId="0" xfId="2" applyNumberFormat="1" applyFont="1" applyAlignment="1">
      <alignment horizontal="left" vertical="center"/>
    </xf>
    <xf numFmtId="0" fontId="334" fillId="0" borderId="0" xfId="2" applyFont="1" applyAlignment="1">
      <alignment horizontal="left" vertical="center"/>
    </xf>
    <xf numFmtId="0" fontId="176" fillId="0" borderId="0" xfId="2" applyFont="1" applyBorder="1" applyAlignment="1">
      <alignment horizontal="left"/>
    </xf>
    <xf numFmtId="0" fontId="334" fillId="0" borderId="0" xfId="2" applyFont="1" applyBorder="1" applyAlignment="1">
      <alignment vertical="center"/>
    </xf>
    <xf numFmtId="0" fontId="97" fillId="0" borderId="0" xfId="2" applyFont="1" applyAlignment="1">
      <alignment horizontal="left"/>
    </xf>
    <xf numFmtId="0" fontId="97" fillId="0" borderId="0" xfId="2" applyFont="1" applyAlignment="1"/>
    <xf numFmtId="10" fontId="97" fillId="0" borderId="0" xfId="2" applyNumberFormat="1" applyFont="1" applyAlignment="1">
      <alignment horizontal="left"/>
    </xf>
    <xf numFmtId="14" fontId="97" fillId="0" borderId="0" xfId="2" applyNumberFormat="1" applyFont="1" applyAlignment="1">
      <alignment horizontal="left"/>
    </xf>
    <xf numFmtId="0" fontId="335" fillId="0" borderId="0" xfId="2" applyFont="1" applyAlignment="1">
      <alignment horizontal="left"/>
    </xf>
    <xf numFmtId="0" fontId="335" fillId="0" borderId="0" xfId="2" applyFont="1" applyAlignment="1"/>
    <xf numFmtId="14" fontId="97" fillId="0" borderId="0" xfId="2" applyNumberFormat="1" applyFont="1" applyAlignment="1"/>
    <xf numFmtId="0" fontId="21" fillId="3" borderId="98" xfId="2" applyFont="1" applyFill="1" applyBorder="1" applyAlignment="1">
      <alignment vertical="center"/>
    </xf>
    <xf numFmtId="0" fontId="95" fillId="3" borderId="98" xfId="157" applyFont="1" applyFill="1" applyBorder="1" applyAlignment="1">
      <alignment horizontal="left"/>
    </xf>
    <xf numFmtId="0" fontId="23" fillId="3" borderId="98" xfId="2" applyFont="1" applyFill="1" applyBorder="1" applyAlignment="1">
      <alignment vertical="center"/>
    </xf>
    <xf numFmtId="0" fontId="24" fillId="3" borderId="98" xfId="2" applyFont="1" applyFill="1" applyBorder="1" applyAlignment="1">
      <alignment vertical="center"/>
    </xf>
    <xf numFmtId="14" fontId="23" fillId="3" borderId="98" xfId="2" quotePrefix="1" applyNumberFormat="1" applyFont="1" applyFill="1" applyBorder="1" applyAlignment="1">
      <alignment horizontal="center" vertical="center"/>
    </xf>
    <xf numFmtId="0" fontId="25" fillId="3" borderId="98" xfId="2" applyFont="1" applyFill="1" applyBorder="1" applyAlignment="1">
      <alignment horizontal="center"/>
    </xf>
    <xf numFmtId="0" fontId="26" fillId="3" borderId="98" xfId="2" applyNumberFormat="1" applyFont="1" applyFill="1" applyBorder="1" applyAlignment="1">
      <alignment horizontal="center"/>
    </xf>
    <xf numFmtId="0" fontId="27" fillId="3" borderId="98" xfId="2" applyNumberFormat="1" applyFont="1" applyFill="1" applyBorder="1" applyAlignment="1">
      <alignment horizontal="center"/>
    </xf>
    <xf numFmtId="0" fontId="28" fillId="3" borderId="98" xfId="2" applyFont="1" applyFill="1" applyBorder="1" applyAlignment="1">
      <alignment horizontal="center" vertical="center"/>
    </xf>
    <xf numFmtId="0" fontId="29" fillId="3" borderId="98" xfId="2" applyFont="1" applyFill="1" applyBorder="1" applyAlignment="1">
      <alignment horizontal="center" vertical="center"/>
    </xf>
    <xf numFmtId="0" fontId="31" fillId="0" borderId="16" xfId="376" applyNumberFormat="1" applyFont="1" applyFill="1" applyBorder="1" applyAlignment="1" applyProtection="1">
      <alignment horizontal="center" wrapText="1"/>
    </xf>
    <xf numFmtId="0" fontId="128" fillId="3" borderId="0" xfId="157" applyFont="1" applyFill="1" applyBorder="1" applyAlignment="1">
      <alignment horizontal="left"/>
    </xf>
    <xf numFmtId="0" fontId="118" fillId="0" borderId="12" xfId="2" applyFont="1" applyFill="1" applyBorder="1" applyAlignment="1">
      <alignment horizontal="center"/>
    </xf>
    <xf numFmtId="0" fontId="118" fillId="0" borderId="12" xfId="6" applyFont="1" applyBorder="1" applyAlignment="1"/>
    <xf numFmtId="0" fontId="109" fillId="0" borderId="12" xfId="375" applyFont="1" applyBorder="1" applyAlignment="1">
      <alignment horizontal="center"/>
    </xf>
    <xf numFmtId="0" fontId="336" fillId="0" borderId="12" xfId="375" applyFont="1" applyBorder="1" applyAlignment="1">
      <alignment horizontal="center"/>
    </xf>
    <xf numFmtId="0" fontId="118" fillId="0" borderId="16" xfId="2" applyFont="1" applyFill="1" applyBorder="1" applyAlignment="1">
      <alignment horizontal="center"/>
    </xf>
    <xf numFmtId="0" fontId="118" fillId="0" borderId="16" xfId="6" applyFont="1" applyBorder="1" applyAlignment="1"/>
    <xf numFmtId="0" fontId="109" fillId="0" borderId="16" xfId="375" applyFont="1" applyBorder="1" applyAlignment="1">
      <alignment horizontal="center"/>
    </xf>
    <xf numFmtId="0" fontId="336" fillId="0" borderId="36" xfId="375" applyFont="1" applyBorder="1" applyAlignment="1">
      <alignment horizontal="center"/>
    </xf>
    <xf numFmtId="0" fontId="337" fillId="3" borderId="16" xfId="2" applyFont="1" applyFill="1" applyBorder="1" applyAlignment="1">
      <alignment horizontal="left"/>
    </xf>
    <xf numFmtId="0" fontId="118" fillId="0" borderId="44" xfId="2" applyFont="1" applyFill="1" applyBorder="1" applyAlignment="1">
      <alignment horizontal="center"/>
    </xf>
    <xf numFmtId="0" fontId="118" fillId="0" borderId="44" xfId="6" applyFont="1" applyBorder="1" applyAlignment="1"/>
    <xf numFmtId="0" fontId="138" fillId="0" borderId="48" xfId="6" applyFont="1" applyBorder="1"/>
    <xf numFmtId="0" fontId="159" fillId="0" borderId="49" xfId="6" applyFont="1" applyBorder="1"/>
    <xf numFmtId="14" fontId="178" fillId="0" borderId="44" xfId="7" applyNumberFormat="1" applyFont="1" applyFill="1" applyBorder="1" applyAlignment="1">
      <alignment horizontal="center"/>
    </xf>
    <xf numFmtId="0" fontId="109" fillId="0" borderId="44" xfId="375" applyFont="1" applyBorder="1" applyAlignment="1">
      <alignment horizontal="center"/>
    </xf>
    <xf numFmtId="0" fontId="336" fillId="0" borderId="10" xfId="375" applyFont="1" applyBorder="1" applyAlignment="1">
      <alignment horizontal="center"/>
    </xf>
    <xf numFmtId="0" fontId="192" fillId="0" borderId="0" xfId="1" applyFont="1" applyAlignment="1"/>
    <xf numFmtId="0" fontId="338" fillId="0" borderId="0" xfId="1" applyFont="1" applyAlignment="1"/>
    <xf numFmtId="0" fontId="339" fillId="0" borderId="0" xfId="1" applyFont="1" applyAlignment="1"/>
    <xf numFmtId="0" fontId="340" fillId="0" borderId="0" xfId="1" applyFont="1" applyAlignment="1"/>
    <xf numFmtId="0" fontId="7" fillId="0" borderId="0" xfId="111" applyAlignment="1"/>
    <xf numFmtId="0" fontId="95" fillId="9" borderId="0" xfId="4" applyFont="1" applyFill="1" applyBorder="1" applyAlignment="1">
      <alignment horizontal="left"/>
    </xf>
    <xf numFmtId="0" fontId="23" fillId="0" borderId="51" xfId="6" applyFont="1" applyBorder="1"/>
    <xf numFmtId="0" fontId="341" fillId="0" borderId="52" xfId="6" applyFont="1" applyBorder="1"/>
    <xf numFmtId="0" fontId="18" fillId="0" borderId="50" xfId="375" applyFont="1" applyBorder="1" applyAlignment="1">
      <alignment horizontal="center"/>
    </xf>
    <xf numFmtId="0" fontId="342" fillId="0" borderId="50" xfId="375" applyFont="1" applyBorder="1" applyAlignment="1">
      <alignment horizontal="center"/>
    </xf>
    <xf numFmtId="0" fontId="39" fillId="3" borderId="50" xfId="2" applyFont="1" applyFill="1" applyBorder="1" applyAlignment="1">
      <alignment horizontal="center"/>
    </xf>
    <xf numFmtId="0" fontId="22" fillId="0" borderId="53" xfId="2" applyFont="1" applyFill="1" applyBorder="1" applyAlignment="1">
      <alignment horizontal="center"/>
    </xf>
    <xf numFmtId="0" fontId="193" fillId="0" borderId="53" xfId="6" applyFont="1" applyBorder="1" applyAlignment="1"/>
    <xf numFmtId="0" fontId="23" fillId="0" borderId="108" xfId="6" applyFont="1" applyBorder="1"/>
    <xf numFmtId="0" fontId="341" fillId="0" borderId="54" xfId="6" applyFont="1" applyBorder="1"/>
    <xf numFmtId="14" fontId="34" fillId="0" borderId="53" xfId="7" applyNumberFormat="1" applyFont="1" applyFill="1" applyBorder="1" applyAlignment="1">
      <alignment horizontal="center"/>
    </xf>
    <xf numFmtId="14" fontId="36" fillId="0" borderId="53" xfId="8" applyNumberFormat="1" applyFont="1" applyBorder="1" applyAlignment="1">
      <alignment horizontal="center"/>
    </xf>
    <xf numFmtId="164" fontId="22" fillId="0" borderId="53" xfId="2" applyNumberFormat="1" applyFont="1" applyBorder="1" applyAlignment="1">
      <alignment horizontal="center"/>
    </xf>
    <xf numFmtId="2" fontId="37" fillId="0" borderId="53" xfId="1" applyNumberFormat="1" applyFont="1" applyBorder="1" applyAlignment="1">
      <alignment horizontal="center"/>
    </xf>
    <xf numFmtId="1" fontId="119" fillId="0" borderId="53" xfId="10" applyNumberFormat="1" applyFont="1" applyBorder="1" applyAlignment="1">
      <alignment horizontal="center"/>
    </xf>
    <xf numFmtId="0" fontId="18" fillId="0" borderId="53" xfId="375" applyFont="1" applyBorder="1" applyAlignment="1">
      <alignment horizontal="center"/>
    </xf>
    <xf numFmtId="0" fontId="342" fillId="0" borderId="53" xfId="375" applyFont="1" applyBorder="1" applyAlignment="1">
      <alignment horizontal="center"/>
    </xf>
    <xf numFmtId="0" fontId="39" fillId="3" borderId="53" xfId="2" applyFont="1" applyFill="1" applyBorder="1" applyAlignment="1">
      <alignment horizontal="center"/>
    </xf>
    <xf numFmtId="0" fontId="100" fillId="0" borderId="0" xfId="1" applyFont="1"/>
    <xf numFmtId="0" fontId="343" fillId="0" borderId="0" xfId="1" applyFont="1"/>
    <xf numFmtId="0" fontId="30" fillId="0" borderId="0" xfId="1" applyFont="1"/>
    <xf numFmtId="0" fontId="138" fillId="3" borderId="98" xfId="2" applyFont="1" applyFill="1" applyBorder="1" applyAlignment="1">
      <alignment vertical="center"/>
    </xf>
    <xf numFmtId="0" fontId="344" fillId="9" borderId="98" xfId="157" applyFont="1" applyFill="1" applyBorder="1" applyAlignment="1">
      <alignment horizontal="left"/>
    </xf>
    <xf numFmtId="0" fontId="31" fillId="3" borderId="98" xfId="2" applyFont="1" applyFill="1" applyBorder="1" applyAlignment="1">
      <alignment vertical="center"/>
    </xf>
    <xf numFmtId="0" fontId="142" fillId="3" borderId="98" xfId="2" applyFont="1" applyFill="1" applyBorder="1" applyAlignment="1">
      <alignment vertical="center"/>
    </xf>
    <xf numFmtId="14" fontId="31" fillId="3" borderId="98" xfId="2" quotePrefix="1" applyNumberFormat="1" applyFont="1" applyFill="1" applyBorder="1" applyAlignment="1">
      <alignment horizontal="center" vertical="center"/>
    </xf>
    <xf numFmtId="0" fontId="107" fillId="3" borderId="98" xfId="2" applyFont="1" applyFill="1" applyBorder="1" applyAlignment="1">
      <alignment horizontal="center"/>
    </xf>
    <xf numFmtId="0" fontId="144" fillId="3" borderId="98" xfId="2" applyFont="1" applyFill="1" applyBorder="1" applyAlignment="1">
      <alignment horizontal="center"/>
    </xf>
    <xf numFmtId="0" fontId="149" fillId="3" borderId="98" xfId="2" applyNumberFormat="1" applyFont="1" applyFill="1" applyBorder="1" applyAlignment="1">
      <alignment horizontal="center"/>
    </xf>
    <xf numFmtId="0" fontId="145" fillId="3" borderId="98" xfId="2" applyNumberFormat="1" applyFont="1" applyFill="1" applyBorder="1" applyAlignment="1">
      <alignment horizontal="center"/>
    </xf>
    <xf numFmtId="0" fontId="146" fillId="3" borderId="98" xfId="2" applyFont="1" applyFill="1" applyBorder="1" applyAlignment="1">
      <alignment horizontal="center" vertical="center"/>
    </xf>
    <xf numFmtId="0" fontId="147" fillId="3" borderId="98" xfId="2" applyFont="1" applyFill="1" applyBorder="1" applyAlignment="1">
      <alignment horizontal="center" vertical="center"/>
    </xf>
    <xf numFmtId="2" fontId="37" fillId="0" borderId="4" xfId="279" applyNumberFormat="1" applyFont="1" applyBorder="1" applyAlignment="1">
      <alignment horizontal="center"/>
    </xf>
    <xf numFmtId="0" fontId="109" fillId="0" borderId="4" xfId="375" applyFont="1" applyBorder="1" applyAlignment="1">
      <alignment horizontal="center"/>
    </xf>
    <xf numFmtId="0" fontId="138" fillId="0" borderId="58" xfId="6" applyFont="1" applyBorder="1"/>
    <xf numFmtId="0" fontId="159" fillId="0" borderId="59" xfId="6" applyFont="1" applyBorder="1"/>
    <xf numFmtId="14" fontId="199" fillId="0" borderId="4" xfId="7" applyNumberFormat="1" applyFont="1" applyFill="1" applyBorder="1" applyAlignment="1">
      <alignment horizontal="center"/>
    </xf>
    <xf numFmtId="0" fontId="109" fillId="0" borderId="4" xfId="377" applyFont="1" applyBorder="1" applyAlignment="1">
      <alignment horizontal="center"/>
    </xf>
    <xf numFmtId="0" fontId="346" fillId="0" borderId="0" xfId="377" applyFont="1"/>
    <xf numFmtId="0" fontId="1" fillId="0" borderId="0" xfId="377"/>
    <xf numFmtId="0" fontId="16" fillId="0" borderId="4" xfId="377" applyFont="1" applyFill="1" applyBorder="1" applyAlignment="1">
      <alignment horizontal="center"/>
    </xf>
    <xf numFmtId="0" fontId="22" fillId="0" borderId="58" xfId="377" applyFont="1" applyFill="1" applyBorder="1"/>
    <xf numFmtId="0" fontId="16" fillId="0" borderId="59" xfId="377" applyFont="1" applyFill="1" applyBorder="1"/>
    <xf numFmtId="0" fontId="22" fillId="0" borderId="4" xfId="377" applyFont="1" applyFill="1" applyBorder="1" applyAlignment="1">
      <alignment horizontal="center"/>
    </xf>
    <xf numFmtId="0" fontId="16" fillId="0" borderId="109" xfId="377" applyNumberFormat="1" applyFont="1" applyFill="1" applyBorder="1" applyAlignment="1" applyProtection="1">
      <alignment horizontal="center" wrapText="1"/>
    </xf>
    <xf numFmtId="0" fontId="22" fillId="0" borderId="109" xfId="377" applyNumberFormat="1" applyFont="1" applyFill="1" applyBorder="1" applyAlignment="1" applyProtection="1">
      <alignment horizontal="left" wrapText="1"/>
    </xf>
    <xf numFmtId="0" fontId="347" fillId="0" borderId="0" xfId="1" applyFont="1"/>
    <xf numFmtId="0" fontId="348" fillId="0" borderId="0" xfId="1" applyFont="1"/>
    <xf numFmtId="0" fontId="349" fillId="0" borderId="0" xfId="1" applyFont="1"/>
    <xf numFmtId="0" fontId="350" fillId="0" borderId="0" xfId="0" applyFont="1"/>
    <xf numFmtId="0" fontId="0" fillId="0" borderId="0" xfId="0" applyBorder="1"/>
    <xf numFmtId="0" fontId="230" fillId="0" borderId="0" xfId="112" applyFont="1" applyBorder="1" applyAlignment="1">
      <alignment wrapText="1"/>
    </xf>
    <xf numFmtId="0" fontId="325" fillId="0" borderId="0" xfId="112" applyFont="1" applyBorder="1" applyAlignment="1">
      <alignment wrapText="1"/>
    </xf>
    <xf numFmtId="1" fontId="355" fillId="0" borderId="0" xfId="168" applyNumberFormat="1" applyFont="1" applyBorder="1" applyAlignment="1">
      <alignment horizontal="center" wrapText="1"/>
    </xf>
    <xf numFmtId="1" fontId="54" fillId="0" borderId="0" xfId="10" applyNumberFormat="1" applyFont="1" applyBorder="1" applyAlignment="1">
      <alignment horizontal="center" wrapText="1"/>
    </xf>
    <xf numFmtId="1" fontId="54" fillId="4" borderId="0" xfId="10" applyNumberFormat="1" applyFont="1" applyFill="1" applyBorder="1" applyAlignment="1">
      <alignment horizontal="center" wrapText="1"/>
    </xf>
    <xf numFmtId="0" fontId="269" fillId="4" borderId="0" xfId="357" applyFont="1" applyFill="1" applyBorder="1" applyAlignment="1">
      <alignment horizontal="center" wrapText="1"/>
    </xf>
    <xf numFmtId="0" fontId="269" fillId="38" borderId="4" xfId="357" applyFont="1" applyFill="1" applyBorder="1" applyAlignment="1">
      <alignment horizontal="center" wrapText="1"/>
    </xf>
    <xf numFmtId="0" fontId="314" fillId="4" borderId="0" xfId="357" applyFont="1" applyFill="1" applyBorder="1" applyAlignment="1">
      <alignment horizontal="center" wrapText="1"/>
    </xf>
    <xf numFmtId="0" fontId="250" fillId="0" borderId="0" xfId="364" applyFont="1" applyAlignment="1">
      <alignment horizontal="left"/>
    </xf>
    <xf numFmtId="0" fontId="261" fillId="4" borderId="0" xfId="364" applyFont="1" applyFill="1" applyAlignment="1">
      <alignment horizontal="left" wrapText="1"/>
    </xf>
    <xf numFmtId="0" fontId="261" fillId="4" borderId="0" xfId="364" applyFont="1" applyFill="1" applyAlignment="1">
      <alignment horizontal="left"/>
    </xf>
    <xf numFmtId="0" fontId="345" fillId="0" borderId="96" xfId="365" applyFont="1" applyBorder="1" applyAlignment="1">
      <alignment horizontal="center" vertical="center" wrapText="1"/>
    </xf>
    <xf numFmtId="0" fontId="345" fillId="0" borderId="20" xfId="365" applyFont="1" applyBorder="1" applyAlignment="1">
      <alignment horizontal="center" vertical="center" wrapText="1"/>
    </xf>
    <xf numFmtId="0" fontId="345" fillId="0" borderId="97" xfId="365" applyFont="1" applyBorder="1" applyAlignment="1">
      <alignment horizontal="center" vertical="center" wrapText="1"/>
    </xf>
    <xf numFmtId="0" fontId="250" fillId="34" borderId="0" xfId="364" applyFont="1" applyFill="1" applyAlignment="1">
      <alignment horizontal="left" wrapText="1"/>
    </xf>
    <xf numFmtId="0" fontId="250" fillId="34" borderId="0" xfId="364" applyFont="1" applyFill="1" applyAlignment="1">
      <alignment horizontal="left"/>
    </xf>
    <xf numFmtId="0" fontId="249" fillId="0" borderId="0" xfId="364" applyFont="1" applyAlignment="1">
      <alignment horizontal="center" wrapText="1"/>
    </xf>
    <xf numFmtId="0" fontId="249" fillId="0" borderId="0" xfId="364" applyFont="1" applyAlignment="1">
      <alignment horizontal="center"/>
    </xf>
    <xf numFmtId="0" fontId="251" fillId="0" borderId="0" xfId="364" applyFont="1" applyAlignment="1">
      <alignment horizontal="center"/>
    </xf>
    <xf numFmtId="0" fontId="252" fillId="0" borderId="0" xfId="364" applyFont="1" applyAlignment="1">
      <alignment horizontal="center"/>
    </xf>
    <xf numFmtId="0" fontId="253" fillId="34" borderId="0" xfId="364" applyFont="1" applyFill="1" applyAlignment="1">
      <alignment horizontal="left"/>
    </xf>
    <xf numFmtId="0" fontId="280" fillId="0" borderId="0" xfId="357" applyFont="1" applyBorder="1" applyAlignment="1">
      <alignment horizontal="center" wrapText="1"/>
    </xf>
    <xf numFmtId="0" fontId="266" fillId="4" borderId="96" xfId="157" applyFont="1" applyFill="1" applyBorder="1" applyAlignment="1">
      <alignment horizontal="center" vertical="center" wrapText="1"/>
    </xf>
    <xf numFmtId="0" fontId="266" fillId="4" borderId="20" xfId="157" applyFont="1" applyFill="1" applyBorder="1" applyAlignment="1">
      <alignment horizontal="center" vertical="center"/>
    </xf>
    <xf numFmtId="0" fontId="266" fillId="4" borderId="97" xfId="157" applyFont="1" applyFill="1" applyBorder="1" applyAlignment="1">
      <alignment horizontal="center" vertical="center"/>
    </xf>
    <xf numFmtId="0" fontId="269" fillId="0" borderId="0" xfId="357" applyFont="1" applyBorder="1" applyAlignment="1">
      <alignment horizontal="center" wrapText="1"/>
    </xf>
    <xf numFmtId="0" fontId="140" fillId="0" borderId="0" xfId="357" applyFont="1" applyBorder="1" applyAlignment="1">
      <alignment horizontal="left" wrapText="1"/>
    </xf>
    <xf numFmtId="0" fontId="279" fillId="0" borderId="0" xfId="357" applyFont="1" applyBorder="1" applyAlignment="1">
      <alignment horizontal="left" wrapText="1"/>
    </xf>
    <xf numFmtId="0" fontId="73" fillId="0" borderId="0" xfId="357" applyFont="1" applyFill="1" applyBorder="1" applyAlignment="1">
      <alignment horizontal="left" wrapText="1"/>
    </xf>
    <xf numFmtId="0" fontId="73" fillId="0" borderId="0" xfId="357" applyFont="1" applyFill="1" applyBorder="1" applyAlignment="1">
      <alignment horizontal="left"/>
    </xf>
    <xf numFmtId="0" fontId="140" fillId="0" borderId="0" xfId="357" applyFont="1" applyBorder="1" applyAlignment="1">
      <alignment horizontal="center" wrapText="1"/>
    </xf>
    <xf numFmtId="0" fontId="286" fillId="35" borderId="21" xfId="357" applyFont="1" applyFill="1" applyBorder="1" applyAlignment="1">
      <alignment horizontal="center" wrapText="1"/>
    </xf>
    <xf numFmtId="0" fontId="140" fillId="0" borderId="96" xfId="357" applyFont="1" applyBorder="1" applyAlignment="1">
      <alignment horizontal="left" wrapText="1"/>
    </xf>
    <xf numFmtId="0" fontId="140" fillId="0" borderId="20" xfId="357" applyFont="1" applyBorder="1" applyAlignment="1">
      <alignment horizontal="left" wrapText="1"/>
    </xf>
    <xf numFmtId="0" fontId="272" fillId="36" borderId="58" xfId="357" applyFont="1" applyFill="1" applyBorder="1" applyAlignment="1">
      <alignment horizontal="center" wrapText="1"/>
    </xf>
    <xf numFmtId="0" fontId="272" fillId="36" borderId="98" xfId="357" applyFont="1" applyFill="1" applyBorder="1" applyAlignment="1">
      <alignment horizontal="center" wrapText="1"/>
    </xf>
    <xf numFmtId="0" fontId="272" fillId="36" borderId="59" xfId="357" applyFont="1" applyFill="1" applyBorder="1" applyAlignment="1">
      <alignment horizontal="center" wrapText="1"/>
    </xf>
    <xf numFmtId="0" fontId="270" fillId="0" borderId="0" xfId="357" applyFont="1" applyBorder="1" applyAlignment="1">
      <alignment horizontal="left" wrapText="1"/>
    </xf>
    <xf numFmtId="0" fontId="73" fillId="4" borderId="0" xfId="357" applyFont="1" applyFill="1" applyBorder="1" applyAlignment="1">
      <alignment horizontal="left" wrapText="1"/>
    </xf>
    <xf numFmtId="0" fontId="73" fillId="4" borderId="0" xfId="357" applyFont="1" applyFill="1" applyBorder="1" applyAlignment="1">
      <alignment horizontal="left"/>
    </xf>
    <xf numFmtId="0" fontId="315" fillId="0" borderId="0" xfId="357" applyFont="1" applyBorder="1" applyAlignment="1">
      <alignment horizontal="center"/>
    </xf>
    <xf numFmtId="0" fontId="270" fillId="4" borderId="0" xfId="357" applyFont="1" applyFill="1" applyBorder="1" applyAlignment="1">
      <alignment horizontal="left" wrapText="1"/>
    </xf>
    <xf numFmtId="0" fontId="317" fillId="0" borderId="0" xfId="357" applyFont="1" applyBorder="1" applyAlignment="1">
      <alignment horizontal="center" wrapText="1"/>
    </xf>
    <xf numFmtId="0" fontId="269" fillId="0" borderId="0" xfId="357" applyFont="1" applyBorder="1" applyAlignment="1">
      <alignment horizontal="left" wrapText="1"/>
    </xf>
    <xf numFmtId="0" fontId="269" fillId="0" borderId="0" xfId="357" applyFont="1" applyBorder="1" applyAlignment="1">
      <alignment horizontal="left"/>
    </xf>
    <xf numFmtId="14" fontId="15" fillId="0" borderId="104" xfId="2" applyNumberFormat="1" applyFont="1" applyBorder="1" applyAlignment="1">
      <alignment horizontal="center" vertical="center"/>
    </xf>
    <xf numFmtId="14" fontId="15" fillId="0" borderId="5" xfId="2" applyNumberFormat="1" applyFont="1" applyBorder="1" applyAlignment="1">
      <alignment horizontal="center" vertical="center"/>
    </xf>
    <xf numFmtId="14" fontId="15" fillId="0" borderId="10" xfId="2" applyNumberFormat="1" applyFont="1" applyBorder="1" applyAlignment="1">
      <alignment horizontal="center" vertical="center"/>
    </xf>
    <xf numFmtId="0" fontId="15" fillId="0" borderId="104" xfId="2" applyFont="1" applyBorder="1" applyAlignment="1">
      <alignment horizontal="center" vertical="center"/>
    </xf>
    <xf numFmtId="0" fontId="15" fillId="0" borderId="5" xfId="2" applyFont="1" applyBorder="1" applyAlignment="1">
      <alignment horizontal="center" vertical="center"/>
    </xf>
    <xf numFmtId="0" fontId="15" fillId="0" borderId="10" xfId="2" applyFont="1" applyBorder="1" applyAlignment="1">
      <alignment horizontal="center" vertical="center"/>
    </xf>
    <xf numFmtId="0" fontId="15" fillId="0" borderId="104" xfId="2" applyFont="1" applyBorder="1" applyAlignment="1">
      <alignment horizontal="center" vertical="center" wrapText="1"/>
    </xf>
    <xf numFmtId="0" fontId="15" fillId="0" borderId="104" xfId="2" applyFont="1" applyBorder="1" applyAlignment="1">
      <alignment horizontal="center" vertical="center" textRotation="90"/>
    </xf>
    <xf numFmtId="0" fontId="15" fillId="0" borderId="5" xfId="2" applyFont="1" applyBorder="1" applyAlignment="1">
      <alignment horizontal="center" vertical="center" textRotation="90"/>
    </xf>
    <xf numFmtId="0" fontId="15" fillId="0" borderId="10" xfId="2" applyFont="1" applyBorder="1" applyAlignment="1">
      <alignment horizontal="center" vertical="center" textRotation="90"/>
    </xf>
    <xf numFmtId="0" fontId="17" fillId="0" borderId="4" xfId="2" applyFont="1" applyBorder="1" applyAlignment="1">
      <alignment horizontal="center" vertical="center"/>
    </xf>
    <xf numFmtId="0" fontId="16" fillId="0" borderId="0" xfId="2" applyFont="1" applyBorder="1" applyAlignment="1">
      <alignment horizontal="center" vertical="center"/>
    </xf>
    <xf numFmtId="0" fontId="16" fillId="0" borderId="104"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105" xfId="2" applyFont="1" applyBorder="1" applyAlignment="1">
      <alignment horizontal="center" vertical="center"/>
    </xf>
    <xf numFmtId="0" fontId="15" fillId="0" borderId="106" xfId="2" applyFont="1" applyBorder="1" applyAlignment="1">
      <alignment horizontal="center" vertical="center"/>
    </xf>
    <xf numFmtId="0" fontId="15" fillId="0" borderId="6" xfId="2" applyFont="1" applyBorder="1" applyAlignment="1">
      <alignment horizontal="center" vertical="center"/>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9" xfId="2" applyFont="1" applyBorder="1" applyAlignment="1">
      <alignment horizontal="center" vertical="center"/>
    </xf>
    <xf numFmtId="0" fontId="15" fillId="0" borderId="5" xfId="2" applyFont="1" applyBorder="1" applyAlignment="1">
      <alignment horizontal="center" vertical="center" wrapText="1"/>
    </xf>
    <xf numFmtId="0" fontId="15" fillId="0" borderId="10" xfId="2" applyFont="1" applyBorder="1" applyAlignment="1">
      <alignment horizontal="center" vertical="center" wrapText="1"/>
    </xf>
    <xf numFmtId="0" fontId="17" fillId="0" borderId="105" xfId="2" applyFont="1" applyBorder="1" applyAlignment="1">
      <alignment horizontal="center" vertical="center" wrapText="1"/>
    </xf>
    <xf numFmtId="0" fontId="17" fillId="0" borderId="106" xfId="2" applyFont="1" applyBorder="1" applyAlignment="1">
      <alignment horizontal="center" vertical="center" wrapText="1"/>
    </xf>
    <xf numFmtId="0" fontId="17" fillId="0" borderId="8" xfId="2" applyFont="1" applyBorder="1" applyAlignment="1">
      <alignment horizontal="center" vertical="center" wrapText="1"/>
    </xf>
    <xf numFmtId="0" fontId="17" fillId="0" borderId="9" xfId="2" applyFont="1" applyBorder="1" applyAlignment="1">
      <alignment horizontal="center" vertical="center" wrapText="1"/>
    </xf>
    <xf numFmtId="0" fontId="97" fillId="0" borderId="0" xfId="2" applyFont="1" applyBorder="1" applyAlignment="1">
      <alignment horizontal="center"/>
    </xf>
    <xf numFmtId="0" fontId="97" fillId="0" borderId="0" xfId="2" applyFont="1" applyBorder="1" applyAlignment="1">
      <alignment horizontal="center" vertical="center"/>
    </xf>
    <xf numFmtId="0" fontId="16" fillId="0" borderId="58" xfId="2" applyFont="1" applyBorder="1" applyAlignment="1">
      <alignment horizontal="center"/>
    </xf>
    <xf numFmtId="0" fontId="16" fillId="0" borderId="98" xfId="2" applyFont="1" applyBorder="1" applyAlignment="1">
      <alignment horizontal="center"/>
    </xf>
    <xf numFmtId="0" fontId="16" fillId="0" borderId="59" xfId="2" applyFont="1" applyBorder="1" applyAlignment="1">
      <alignment horizontal="center"/>
    </xf>
    <xf numFmtId="0" fontId="17" fillId="0" borderId="104"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0" xfId="2" applyFont="1" applyBorder="1" applyAlignment="1">
      <alignment horizontal="center" vertical="center" wrapText="1"/>
    </xf>
    <xf numFmtId="0" fontId="106" fillId="0" borderId="104" xfId="2" applyFont="1" applyBorder="1" applyAlignment="1">
      <alignment horizontal="center" vertical="center" textRotation="90"/>
    </xf>
    <xf numFmtId="0" fontId="106" fillId="0" borderId="5" xfId="2" applyFont="1" applyBorder="1" applyAlignment="1">
      <alignment horizontal="center" vertical="center" textRotation="90"/>
    </xf>
    <xf numFmtId="0" fontId="106" fillId="0" borderId="10" xfId="2" applyFont="1" applyBorder="1" applyAlignment="1">
      <alignment horizontal="center" vertical="center" textRotation="90"/>
    </xf>
    <xf numFmtId="0" fontId="106" fillId="0" borderId="104" xfId="2" applyFont="1" applyBorder="1" applyAlignment="1">
      <alignment horizontal="center" vertical="center" wrapText="1"/>
    </xf>
    <xf numFmtId="0" fontId="106" fillId="0" borderId="5" xfId="2" applyFont="1" applyBorder="1" applyAlignment="1">
      <alignment horizontal="center" vertical="center" wrapText="1"/>
    </xf>
    <xf numFmtId="0" fontId="106" fillId="0" borderId="10" xfId="2" applyFont="1" applyBorder="1" applyAlignment="1">
      <alignment horizontal="center" vertical="center" wrapText="1"/>
    </xf>
    <xf numFmtId="0" fontId="108" fillId="0" borderId="4" xfId="2" applyFont="1" applyBorder="1" applyAlignment="1">
      <alignment horizontal="center" vertical="center"/>
    </xf>
    <xf numFmtId="0" fontId="108" fillId="0" borderId="105" xfId="2" applyFont="1" applyBorder="1" applyAlignment="1">
      <alignment horizontal="center" vertical="center" wrapText="1"/>
    </xf>
    <xf numFmtId="0" fontId="108" fillId="0" borderId="106" xfId="2" applyFont="1" applyBorder="1" applyAlignment="1">
      <alignment horizontal="center" vertical="center" wrapText="1"/>
    </xf>
    <xf numFmtId="0" fontId="108" fillId="0" borderId="8" xfId="2" applyFont="1" applyBorder="1" applyAlignment="1">
      <alignment horizontal="center" vertical="center" wrapText="1"/>
    </xf>
    <xf numFmtId="0" fontId="108" fillId="0" borderId="9" xfId="2" applyFont="1" applyBorder="1" applyAlignment="1">
      <alignment horizontal="center" vertical="center" wrapText="1"/>
    </xf>
    <xf numFmtId="0" fontId="106" fillId="0" borderId="5" xfId="2" applyFont="1" applyBorder="1" applyAlignment="1">
      <alignment horizontal="center" vertical="center"/>
    </xf>
    <xf numFmtId="0" fontId="106" fillId="0" borderId="10" xfId="2" applyFont="1" applyBorder="1" applyAlignment="1">
      <alignment horizontal="center" vertical="center"/>
    </xf>
    <xf numFmtId="0" fontId="106" fillId="0" borderId="104" xfId="2" applyFont="1" applyBorder="1" applyAlignment="1">
      <alignment horizontal="center" vertical="center"/>
    </xf>
    <xf numFmtId="0" fontId="107" fillId="0" borderId="104" xfId="2" applyFont="1" applyBorder="1" applyAlignment="1">
      <alignment horizontal="center" vertical="center" wrapText="1"/>
    </xf>
    <xf numFmtId="0" fontId="107" fillId="0" borderId="5" xfId="2" applyFont="1" applyBorder="1" applyAlignment="1">
      <alignment horizontal="center" vertical="center" wrapText="1"/>
    </xf>
    <xf numFmtId="0" fontId="107" fillId="0" borderId="10" xfId="2" applyFont="1" applyBorder="1" applyAlignment="1">
      <alignment horizontal="center" vertical="center" wrapText="1"/>
    </xf>
    <xf numFmtId="0" fontId="106" fillId="0" borderId="105" xfId="2" applyFont="1" applyBorder="1" applyAlignment="1">
      <alignment horizontal="center" vertical="center"/>
    </xf>
    <xf numFmtId="0" fontId="106" fillId="0" borderId="106" xfId="2" applyFont="1" applyBorder="1" applyAlignment="1">
      <alignment horizontal="center" vertical="center"/>
    </xf>
    <xf numFmtId="0" fontId="106" fillId="0" borderId="6" xfId="2" applyFont="1" applyBorder="1" applyAlignment="1">
      <alignment horizontal="center" vertical="center"/>
    </xf>
    <xf numFmtId="0" fontId="106" fillId="0" borderId="7" xfId="2" applyFont="1" applyBorder="1" applyAlignment="1">
      <alignment horizontal="center" vertical="center"/>
    </xf>
    <xf numFmtId="0" fontId="106" fillId="0" borderId="8" xfId="2" applyFont="1" applyBorder="1" applyAlignment="1">
      <alignment horizontal="center" vertical="center"/>
    </xf>
    <xf numFmtId="0" fontId="106" fillId="0" borderId="9" xfId="2" applyFont="1" applyBorder="1" applyAlignment="1">
      <alignment horizontal="center" vertical="center"/>
    </xf>
    <xf numFmtId="14" fontId="106" fillId="0" borderId="104" xfId="2" applyNumberFormat="1" applyFont="1" applyBorder="1" applyAlignment="1">
      <alignment horizontal="center" vertical="center"/>
    </xf>
    <xf numFmtId="14" fontId="106" fillId="0" borderId="5" xfId="2" applyNumberFormat="1" applyFont="1" applyBorder="1" applyAlignment="1">
      <alignment horizontal="center" vertical="center"/>
    </xf>
    <xf numFmtId="14" fontId="106" fillId="0" borderId="10" xfId="2" applyNumberFormat="1" applyFont="1" applyBorder="1" applyAlignment="1">
      <alignment horizontal="center" vertical="center"/>
    </xf>
    <xf numFmtId="0" fontId="106" fillId="0" borderId="1" xfId="2" applyFont="1" applyBorder="1" applyAlignment="1">
      <alignment horizontal="center" vertical="center" textRotation="90"/>
    </xf>
    <xf numFmtId="0" fontId="106" fillId="0" borderId="1" xfId="2" applyFont="1" applyBorder="1" applyAlignment="1">
      <alignment horizontal="center" vertical="center" wrapText="1"/>
    </xf>
    <xf numFmtId="0" fontId="107" fillId="0" borderId="4" xfId="2" applyFont="1" applyBorder="1" applyAlignment="1">
      <alignment horizontal="center" vertical="center"/>
    </xf>
    <xf numFmtId="0" fontId="108" fillId="0" borderId="2" xfId="2" applyFont="1" applyBorder="1" applyAlignment="1">
      <alignment horizontal="center" vertical="center" wrapText="1"/>
    </xf>
    <xf numFmtId="0" fontId="108" fillId="0" borderId="3" xfId="2" applyFont="1" applyBorder="1" applyAlignment="1">
      <alignment horizontal="center" vertical="center" wrapText="1"/>
    </xf>
    <xf numFmtId="0" fontId="106" fillId="0" borderId="1" xfId="2" applyFont="1" applyBorder="1" applyAlignment="1">
      <alignment horizontal="center" vertical="center"/>
    </xf>
    <xf numFmtId="0" fontId="107" fillId="0" borderId="1" xfId="2" applyFont="1" applyBorder="1" applyAlignment="1">
      <alignment horizontal="center" vertical="center" wrapText="1"/>
    </xf>
    <xf numFmtId="0" fontId="106" fillId="0" borderId="2" xfId="2" applyFont="1" applyBorder="1" applyAlignment="1">
      <alignment horizontal="center" vertical="center"/>
    </xf>
    <xf numFmtId="0" fontId="106" fillId="0" borderId="3" xfId="2" applyFont="1" applyBorder="1" applyAlignment="1">
      <alignment horizontal="center" vertical="center"/>
    </xf>
    <xf numFmtId="14" fontId="106" fillId="0" borderId="1" xfId="2" applyNumberFormat="1" applyFont="1" applyBorder="1" applyAlignment="1">
      <alignment horizontal="center" vertical="center"/>
    </xf>
    <xf numFmtId="0" fontId="15" fillId="0" borderId="1" xfId="2" applyFont="1" applyBorder="1" applyAlignment="1">
      <alignment horizontal="center" vertical="center" wrapText="1"/>
    </xf>
    <xf numFmtId="0" fontId="17" fillId="0" borderId="1" xfId="2" applyFont="1" applyBorder="1" applyAlignment="1">
      <alignment horizontal="center" vertical="center" wrapText="1"/>
    </xf>
    <xf numFmtId="0" fontId="15" fillId="0" borderId="1" xfId="2" applyFont="1" applyBorder="1" applyAlignment="1">
      <alignment horizontal="center" vertical="center" textRotation="90"/>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5" fillId="0" borderId="1" xfId="2" applyFont="1" applyBorder="1" applyAlignment="1">
      <alignment horizontal="center" vertical="center"/>
    </xf>
    <xf numFmtId="0" fontId="16" fillId="0" borderId="1" xfId="2" applyFont="1" applyBorder="1" applyAlignment="1">
      <alignment horizontal="center" vertical="center" wrapText="1"/>
    </xf>
    <xf numFmtId="0" fontId="15" fillId="0" borderId="2" xfId="2" applyFont="1" applyBorder="1" applyAlignment="1">
      <alignment horizontal="center" vertical="center"/>
    </xf>
    <xf numFmtId="0" fontId="15" fillId="0" borderId="3" xfId="2" applyFont="1" applyBorder="1" applyAlignment="1">
      <alignment horizontal="center" vertical="center"/>
    </xf>
    <xf numFmtId="14" fontId="15" fillId="0" borderId="1" xfId="2" applyNumberFormat="1" applyFont="1" applyBorder="1" applyAlignment="1">
      <alignment horizontal="center" vertical="center"/>
    </xf>
    <xf numFmtId="0" fontId="107" fillId="0" borderId="58" xfId="2" applyFont="1" applyBorder="1" applyAlignment="1">
      <alignment horizontal="center"/>
    </xf>
    <xf numFmtId="0" fontId="107" fillId="0" borderId="11" xfId="2" applyFont="1" applyBorder="1" applyAlignment="1">
      <alignment horizontal="center"/>
    </xf>
    <xf numFmtId="0" fontId="107" fillId="0" borderId="59" xfId="2" applyFont="1" applyBorder="1" applyAlignment="1">
      <alignment horizontal="center"/>
    </xf>
    <xf numFmtId="0" fontId="131" fillId="0" borderId="0" xfId="2" applyFont="1" applyBorder="1" applyAlignment="1">
      <alignment horizontal="center"/>
    </xf>
    <xf numFmtId="0" fontId="217" fillId="0" borderId="1" xfId="2" applyFont="1" applyBorder="1" applyAlignment="1">
      <alignment horizontal="center" vertical="center" textRotation="90"/>
    </xf>
    <xf numFmtId="0" fontId="217" fillId="0" borderId="5" xfId="2" applyFont="1" applyBorder="1" applyAlignment="1">
      <alignment horizontal="center" vertical="center" textRotation="90"/>
    </xf>
    <xf numFmtId="0" fontId="217" fillId="0" borderId="10" xfId="2" applyFont="1" applyBorder="1" applyAlignment="1">
      <alignment horizontal="center" vertical="center" textRotation="90"/>
    </xf>
    <xf numFmtId="0" fontId="217" fillId="0" borderId="1" xfId="2" applyFont="1" applyBorder="1" applyAlignment="1">
      <alignment horizontal="center" vertical="center" wrapText="1"/>
    </xf>
    <xf numFmtId="0" fontId="217" fillId="0" borderId="5" xfId="2" applyFont="1" applyBorder="1" applyAlignment="1">
      <alignment horizontal="center" vertical="center" wrapText="1"/>
    </xf>
    <xf numFmtId="0" fontId="217" fillId="0" borderId="10" xfId="2" applyFont="1" applyBorder="1" applyAlignment="1">
      <alignment horizontal="center" vertical="center" wrapText="1"/>
    </xf>
    <xf numFmtId="0" fontId="219" fillId="0" borderId="1" xfId="2" applyFont="1" applyBorder="1" applyAlignment="1">
      <alignment horizontal="center" vertical="center" wrapText="1"/>
    </xf>
    <xf numFmtId="0" fontId="219" fillId="0" borderId="5" xfId="2" applyFont="1" applyBorder="1" applyAlignment="1">
      <alignment horizontal="center" vertical="center" wrapText="1"/>
    </xf>
    <xf numFmtId="0" fontId="219" fillId="0" borderId="10" xfId="2" applyFont="1" applyBorder="1" applyAlignment="1">
      <alignment horizontal="center" vertical="center" wrapText="1"/>
    </xf>
    <xf numFmtId="0" fontId="219" fillId="0" borderId="4" xfId="2" applyFont="1" applyBorder="1" applyAlignment="1">
      <alignment horizontal="center" vertical="center"/>
    </xf>
    <xf numFmtId="0" fontId="219" fillId="0" borderId="2" xfId="2" applyFont="1" applyBorder="1" applyAlignment="1">
      <alignment horizontal="center" vertical="center" wrapText="1"/>
    </xf>
    <xf numFmtId="0" fontId="219" fillId="0" borderId="3" xfId="2" applyFont="1" applyBorder="1" applyAlignment="1">
      <alignment horizontal="center" vertical="center" wrapText="1"/>
    </xf>
    <xf numFmtId="0" fontId="219" fillId="0" borderId="8" xfId="2" applyFont="1" applyBorder="1" applyAlignment="1">
      <alignment horizontal="center" vertical="center" wrapText="1"/>
    </xf>
    <xf numFmtId="0" fontId="219" fillId="0" borderId="9" xfId="2" applyFont="1" applyBorder="1" applyAlignment="1">
      <alignment horizontal="center" vertical="center" wrapText="1"/>
    </xf>
    <xf numFmtId="0" fontId="217" fillId="0" borderId="5" xfId="2" applyFont="1" applyBorder="1" applyAlignment="1">
      <alignment horizontal="center" vertical="center"/>
    </xf>
    <xf numFmtId="0" fontId="217" fillId="0" borderId="10" xfId="2" applyFont="1" applyBorder="1" applyAlignment="1">
      <alignment horizontal="center" vertical="center"/>
    </xf>
    <xf numFmtId="0" fontId="217" fillId="0" borderId="1" xfId="2" applyFont="1" applyBorder="1" applyAlignment="1">
      <alignment horizontal="center" vertical="center"/>
    </xf>
    <xf numFmtId="0" fontId="218" fillId="0" borderId="1" xfId="2" applyFont="1" applyBorder="1" applyAlignment="1">
      <alignment horizontal="center" vertical="center" wrapText="1"/>
    </xf>
    <xf numFmtId="0" fontId="218" fillId="0" borderId="5" xfId="2" applyFont="1" applyBorder="1" applyAlignment="1">
      <alignment horizontal="center" vertical="center" wrapText="1"/>
    </xf>
    <xf numFmtId="0" fontId="218" fillId="0" borderId="10" xfId="2" applyFont="1" applyBorder="1" applyAlignment="1">
      <alignment horizontal="center" vertical="center" wrapText="1"/>
    </xf>
    <xf numFmtId="0" fontId="217" fillId="0" borderId="2" xfId="2" applyFont="1" applyBorder="1" applyAlignment="1">
      <alignment horizontal="center" vertical="center"/>
    </xf>
    <xf numFmtId="0" fontId="217" fillId="0" borderId="3" xfId="2" applyFont="1" applyBorder="1" applyAlignment="1">
      <alignment horizontal="center" vertical="center"/>
    </xf>
    <xf numFmtId="0" fontId="217" fillId="0" borderId="6" xfId="2" applyFont="1" applyBorder="1" applyAlignment="1">
      <alignment horizontal="center" vertical="center"/>
    </xf>
    <xf numFmtId="0" fontId="217" fillId="0" borderId="7" xfId="2" applyFont="1" applyBorder="1" applyAlignment="1">
      <alignment horizontal="center" vertical="center"/>
    </xf>
    <xf numFmtId="0" fontId="217" fillId="0" borderId="8" xfId="2" applyFont="1" applyBorder="1" applyAlignment="1">
      <alignment horizontal="center" vertical="center"/>
    </xf>
    <xf numFmtId="0" fontId="217" fillId="0" borderId="9" xfId="2" applyFont="1" applyBorder="1" applyAlignment="1">
      <alignment horizontal="center" vertical="center"/>
    </xf>
    <xf numFmtId="14" fontId="217" fillId="0" borderId="1" xfId="2" applyNumberFormat="1" applyFont="1" applyBorder="1" applyAlignment="1">
      <alignment horizontal="center" vertical="center"/>
    </xf>
    <xf numFmtId="14" fontId="217" fillId="0" borderId="5" xfId="2" applyNumberFormat="1" applyFont="1" applyBorder="1" applyAlignment="1">
      <alignment horizontal="center" vertical="center"/>
    </xf>
    <xf numFmtId="14" fontId="217" fillId="0" borderId="10" xfId="2" applyNumberFormat="1" applyFont="1" applyBorder="1" applyAlignment="1">
      <alignment horizontal="center" vertical="center"/>
    </xf>
    <xf numFmtId="0" fontId="352" fillId="0" borderId="0" xfId="112" applyFont="1"/>
    <xf numFmtId="1" fontId="229" fillId="0" borderId="44" xfId="168" applyNumberFormat="1" applyFont="1" applyBorder="1" applyAlignment="1">
      <alignment horizontal="center"/>
    </xf>
    <xf numFmtId="1" fontId="356" fillId="0" borderId="44" xfId="168" applyNumberFormat="1" applyFont="1" applyBorder="1" applyAlignment="1">
      <alignment horizontal="center"/>
    </xf>
  </cellXfs>
  <cellStyles count="378">
    <cellStyle name="??" xfId="11"/>
    <cellStyle name="?? [0.00]_PRODUCT DETAIL Q1" xfId="12"/>
    <cellStyle name="?? [0]" xfId="13"/>
    <cellStyle name="???? [0.00]_PRODUCT DETAIL Q1" xfId="14"/>
    <cellStyle name="????_PRODUCT DETAIL Q1" xfId="15"/>
    <cellStyle name="???[0]_Book1" xfId="16"/>
    <cellStyle name="???_???" xfId="17"/>
    <cellStyle name="??_(????)??????" xfId="18"/>
    <cellStyle name="@ET_Style?CF_Style_2" xfId="19"/>
    <cellStyle name="¤@¯ë_01" xfId="20"/>
    <cellStyle name="1" xfId="21"/>
    <cellStyle name="1_CMU-PM" xfId="369"/>
    <cellStyle name="2" xfId="22"/>
    <cellStyle name="2_CMU-PM" xfId="370"/>
    <cellStyle name="20% - Accent1 2" xfId="241"/>
    <cellStyle name="20% - Accent1 3" xfId="283"/>
    <cellStyle name="20% - Accent2 2" xfId="242"/>
    <cellStyle name="20% - Accent2 3" xfId="284"/>
    <cellStyle name="20% - Accent3 2" xfId="243"/>
    <cellStyle name="20% - Accent3 3" xfId="285"/>
    <cellStyle name="20% - Accent4 2" xfId="244"/>
    <cellStyle name="20% - Accent4 3" xfId="286"/>
    <cellStyle name="20% - Accent5 2" xfId="245"/>
    <cellStyle name="20% - Accent5 3" xfId="287"/>
    <cellStyle name="20% - Accent6 2" xfId="246"/>
    <cellStyle name="20% - Accent6 3" xfId="288"/>
    <cellStyle name="3" xfId="23"/>
    <cellStyle name="3_CMU-PM" xfId="371"/>
    <cellStyle name="³f¹ô[0]_ÿÿÿÿÿÿ" xfId="24"/>
    <cellStyle name="³f¹ô_ÿÿÿÿÿÿ" xfId="25"/>
    <cellStyle name="4" xfId="26"/>
    <cellStyle name="40% - Accent1 2" xfId="247"/>
    <cellStyle name="40% - Accent1 3" xfId="289"/>
    <cellStyle name="40% - Accent2 2" xfId="248"/>
    <cellStyle name="40% - Accent2 3" xfId="290"/>
    <cellStyle name="40% - Accent3 2" xfId="249"/>
    <cellStyle name="40% - Accent3 3" xfId="291"/>
    <cellStyle name="40% - Accent4 2" xfId="250"/>
    <cellStyle name="40% - Accent4 3" xfId="292"/>
    <cellStyle name="40% - Accent5 2" xfId="251"/>
    <cellStyle name="40% - Accent5 3" xfId="293"/>
    <cellStyle name="40% - Accent6 2" xfId="252"/>
    <cellStyle name="40% - Accent6 3" xfId="294"/>
    <cellStyle name="60% - Accent1 2" xfId="253"/>
    <cellStyle name="60% - Accent1 3" xfId="295"/>
    <cellStyle name="60% - Accent2 2" xfId="254"/>
    <cellStyle name="60% - Accent2 3" xfId="296"/>
    <cellStyle name="60% - Accent3 2" xfId="255"/>
    <cellStyle name="60% - Accent3 3" xfId="297"/>
    <cellStyle name="60% - Accent4 2" xfId="256"/>
    <cellStyle name="60% - Accent4 3" xfId="298"/>
    <cellStyle name="60% - Accent5 2" xfId="257"/>
    <cellStyle name="60% - Accent5 3" xfId="299"/>
    <cellStyle name="60% - Accent6 2" xfId="258"/>
    <cellStyle name="60% - Accent6 3" xfId="300"/>
    <cellStyle name="Accent1 2" xfId="259"/>
    <cellStyle name="Accent1 3" xfId="301"/>
    <cellStyle name="Accent2 2" xfId="260"/>
    <cellStyle name="Accent2 3" xfId="302"/>
    <cellStyle name="Accent3 2" xfId="261"/>
    <cellStyle name="Accent3 3" xfId="303"/>
    <cellStyle name="Accent4 2" xfId="262"/>
    <cellStyle name="Accent4 3" xfId="304"/>
    <cellStyle name="Accent5 2" xfId="263"/>
    <cellStyle name="Accent5 3" xfId="305"/>
    <cellStyle name="Accent6 2" xfId="264"/>
    <cellStyle name="Accent6 3" xfId="306"/>
    <cellStyle name="ÅëÈ­ [0]_±âÅ¸" xfId="27"/>
    <cellStyle name="AeE­ [0]_INQUIRY ¿µ¾÷AßAø " xfId="28"/>
    <cellStyle name="ÅëÈ­ [0]_S" xfId="29"/>
    <cellStyle name="ÅëÈ­_±âÅ¸" xfId="30"/>
    <cellStyle name="AeE­_INQUIRY ¿µ¾÷AßAø " xfId="31"/>
    <cellStyle name="ÅëÈ­_S" xfId="32"/>
    <cellStyle name="ÄÞ¸¶ [0]_±âÅ¸" xfId="33"/>
    <cellStyle name="AÞ¸¶ [0]_INQUIRY ¿?¾÷AßAø " xfId="34"/>
    <cellStyle name="ÄÞ¸¶ [0]_S" xfId="35"/>
    <cellStyle name="ÄÞ¸¶_±âÅ¸" xfId="36"/>
    <cellStyle name="AÞ¸¶_INQUIRY ¿?¾÷AßAø " xfId="37"/>
    <cellStyle name="ÄÞ¸¶_S" xfId="38"/>
    <cellStyle name="Bad 2" xfId="265"/>
    <cellStyle name="Bad 3" xfId="307"/>
    <cellStyle name="blank" xfId="39"/>
    <cellStyle name="C?AØ_¿?¾÷CoE² " xfId="40"/>
    <cellStyle name="Ç¥ÁØ_#2(M17)_1" xfId="41"/>
    <cellStyle name="C￥AØ_¿μ¾÷CoE² " xfId="42"/>
    <cellStyle name="Ç¥ÁØ_S" xfId="43"/>
    <cellStyle name="C￥AØ_Sheet1_¿μ¾÷CoE² " xfId="44"/>
    <cellStyle name="Calc Currency (0)" xfId="45"/>
    <cellStyle name="Calc Currency (0) 2" xfId="46"/>
    <cellStyle name="Calc Currency (0) 3" xfId="47"/>
    <cellStyle name="Calc Currency (0)_2 K17-18 Diem RL K1 NH 2013-2014" xfId="48"/>
    <cellStyle name="Calc Percent (0)" xfId="49"/>
    <cellStyle name="Calc Percent (1)" xfId="50"/>
    <cellStyle name="Calculation 2" xfId="266"/>
    <cellStyle name="Calculation 3" xfId="308"/>
    <cellStyle name="category" xfId="51"/>
    <cellStyle name="Check Cell 2" xfId="267"/>
    <cellStyle name="Check Cell 3" xfId="309"/>
    <cellStyle name="Comma 2" xfId="52"/>
    <cellStyle name="Comma 2 2" xfId="310"/>
    <cellStyle name="Comma 3" xfId="53"/>
    <cellStyle name="Comma 4" xfId="54"/>
    <cellStyle name="Comma 5" xfId="311"/>
    <cellStyle name="comma zerodec" xfId="55"/>
    <cellStyle name="Comma0" xfId="56"/>
    <cellStyle name="Comma0 2" xfId="57"/>
    <cellStyle name="Comma0 3" xfId="58"/>
    <cellStyle name="Currency0" xfId="59"/>
    <cellStyle name="Currency0 2" xfId="60"/>
    <cellStyle name="Currency0 3" xfId="61"/>
    <cellStyle name="Currency1" xfId="62"/>
    <cellStyle name="Date" xfId="63"/>
    <cellStyle name="Date 2" xfId="64"/>
    <cellStyle name="Date 3" xfId="65"/>
    <cellStyle name="Dollar (zero dec)" xfId="66"/>
    <cellStyle name="Enter Currency (0)" xfId="67"/>
    <cellStyle name="Enter Currency (0) 2" xfId="68"/>
    <cellStyle name="Enter Currency (0) 3" xfId="69"/>
    <cellStyle name="Enter Currency (0)_2 K17-18 Diem RL K1 NH 2013-2014" xfId="70"/>
    <cellStyle name="Excel Built-in Normal" xfId="372"/>
    <cellStyle name="Explanatory Text 2" xfId="268"/>
    <cellStyle name="Explanatory Text 3" xfId="312"/>
    <cellStyle name="Fixed" xfId="71"/>
    <cellStyle name="Fixed 2" xfId="72"/>
    <cellStyle name="Fixed 3" xfId="73"/>
    <cellStyle name="Good 2" xfId="269"/>
    <cellStyle name="Good 3" xfId="313"/>
    <cellStyle name="Grey" xfId="74"/>
    <cellStyle name="Grey 2" xfId="75"/>
    <cellStyle name="HEADER" xfId="76"/>
    <cellStyle name="Header1" xfId="77"/>
    <cellStyle name="Header2" xfId="78"/>
    <cellStyle name="Heading 1 2" xfId="79"/>
    <cellStyle name="Heading 1 3" xfId="314"/>
    <cellStyle name="Heading 2 2" xfId="80"/>
    <cellStyle name="Heading 2 3" xfId="315"/>
    <cellStyle name="Heading 3 2" xfId="270"/>
    <cellStyle name="Heading 3 3" xfId="316"/>
    <cellStyle name="Heading 4 2" xfId="271"/>
    <cellStyle name="Heading 4 3" xfId="317"/>
    <cellStyle name="HEADING1" xfId="81"/>
    <cellStyle name="HEADING1 1" xfId="373"/>
    <cellStyle name="HEADING1 2" xfId="82"/>
    <cellStyle name="HEADING1 3" xfId="83"/>
    <cellStyle name="HEADING1_Anh van khong chuyen K17 HK1" xfId="84"/>
    <cellStyle name="HEADING2" xfId="85"/>
    <cellStyle name="HEADING2 2" xfId="86"/>
    <cellStyle name="HEADING2 3" xfId="87"/>
    <cellStyle name="HEADING2_Anh van khong chuyen K17 HK1" xfId="88"/>
    <cellStyle name="Hyperlink 2" xfId="89"/>
    <cellStyle name="Hyperlink 3" xfId="90"/>
    <cellStyle name="Input [yellow]" xfId="91"/>
    <cellStyle name="Input [yellow] 2" xfId="92"/>
    <cellStyle name="Input 2" xfId="93"/>
    <cellStyle name="Input 3" xfId="318"/>
    <cellStyle name="Link Currency (0)" xfId="94"/>
    <cellStyle name="Link Currency (0) 2" xfId="95"/>
    <cellStyle name="Link Currency (0) 3" xfId="96"/>
    <cellStyle name="Link Currency (0)_2 K17-18 Diem RL K1 NH 2013-2014" xfId="97"/>
    <cellStyle name="Linked Cell 2" xfId="272"/>
    <cellStyle name="Linked Cell 3" xfId="319"/>
    <cellStyle name="Milliers [0]_AR1194" xfId="98"/>
    <cellStyle name="Milliers_AR1194" xfId="99"/>
    <cellStyle name="Model" xfId="100"/>
    <cellStyle name="moi" xfId="101"/>
    <cellStyle name="Monétaire [0]_AR1194" xfId="102"/>
    <cellStyle name="Monétaire_AR1194" xfId="103"/>
    <cellStyle name="n" xfId="104"/>
    <cellStyle name="n_CMU-PM" xfId="374"/>
    <cellStyle name="Neutral 2" xfId="273"/>
    <cellStyle name="Neutral 3" xfId="320"/>
    <cellStyle name="New Times Roman" xfId="105"/>
    <cellStyle name="New Times Roman 2" xfId="106"/>
    <cellStyle name="New Times Roman 3" xfId="107"/>
    <cellStyle name="New Times Roman_KT" xfId="321"/>
    <cellStyle name="no dec" xfId="108"/>
    <cellStyle name="Normal" xfId="0" builtinId="0"/>
    <cellStyle name="Normal - Style1" xfId="109"/>
    <cellStyle name="Normal - Style1 2" xfId="110"/>
    <cellStyle name="Normal - Style1 3" xfId="322"/>
    <cellStyle name="Normal - Style1_KT" xfId="323"/>
    <cellStyle name="Normal 10" xfId="111"/>
    <cellStyle name="Normal 10 2" xfId="112"/>
    <cellStyle name="Normal 10 3" xfId="280"/>
    <cellStyle name="Normal 10 4" xfId="324"/>
    <cellStyle name="Normal 11" xfId="113"/>
    <cellStyle name="Normal 12" xfId="114"/>
    <cellStyle name="Normal 13" xfId="115"/>
    <cellStyle name="Normal 14" xfId="116"/>
    <cellStyle name="Normal 14 2" xfId="117"/>
    <cellStyle name="Normal 14 3" xfId="118"/>
    <cellStyle name="Normal 14_KT" xfId="325"/>
    <cellStyle name="Normal 15" xfId="119"/>
    <cellStyle name="Normal 16" xfId="120"/>
    <cellStyle name="Normal 17" xfId="121"/>
    <cellStyle name="Normal 18" xfId="122"/>
    <cellStyle name="Normal 19" xfId="123"/>
    <cellStyle name="Normal 2" xfId="124"/>
    <cellStyle name="Normal 2 10" xfId="125"/>
    <cellStyle name="Normal 2 11" xfId="126"/>
    <cellStyle name="Normal 2 2" xfId="127"/>
    <cellStyle name="Normal 2 2 2" xfId="128"/>
    <cellStyle name="Normal 2 2 2 2" xfId="129"/>
    <cellStyle name="Normal 2 2 2 2 2" xfId="130"/>
    <cellStyle name="Normal 2 2 2 2 3" xfId="131"/>
    <cellStyle name="Normal 2 2 2 2 4" xfId="326"/>
    <cellStyle name="Normal 2 2 2 3" xfId="327"/>
    <cellStyle name="Normal 2 2 3" xfId="132"/>
    <cellStyle name="Normal 2 2 4" xfId="133"/>
    <cellStyle name="Normal 2 2 5" xfId="134"/>
    <cellStyle name="Normal 2 2 5 2" xfId="135"/>
    <cellStyle name="Normal 2 2 5 2 2" xfId="278"/>
    <cellStyle name="Normal 2 2 5 2 3" xfId="376"/>
    <cellStyle name="Normal 2 2 5 3" xfId="5"/>
    <cellStyle name="Normal 2 2 5 3 2" xfId="238"/>
    <cellStyle name="Normal 2 2 5 3 2 2" xfId="368"/>
    <cellStyle name="Normal 2 2 5 3 3" xfId="366"/>
    <cellStyle name="Normal 2 2 5_KT" xfId="328"/>
    <cellStyle name="Normal 2 2 6" xfId="329"/>
    <cellStyle name="Normal 2 2_2 K17-18 Diem RL K1 NH 2013-2014" xfId="136"/>
    <cellStyle name="Normal 2 3" xfId="137"/>
    <cellStyle name="Normal 2 3 2" xfId="138"/>
    <cellStyle name="Normal 2 3 2 2" xfId="139"/>
    <cellStyle name="Normal 2 3 2 2 2" xfId="330"/>
    <cellStyle name="Normal 2 3 2_KT" xfId="331"/>
    <cellStyle name="Normal 2 3 3" xfId="140"/>
    <cellStyle name="Normal 2 3_KT" xfId="332"/>
    <cellStyle name="Normal 2 4" xfId="141"/>
    <cellStyle name="Normal 2 4 2" xfId="142"/>
    <cellStyle name="Normal 2 4 3" xfId="333"/>
    <cellStyle name="Normal 2 4_KT" xfId="334"/>
    <cellStyle name="Normal 2 5" xfId="143"/>
    <cellStyle name="Normal 2 5 2" xfId="144"/>
    <cellStyle name="Normal 2 5 2 2" xfId="145"/>
    <cellStyle name="Normal 2 5 2 3" xfId="146"/>
    <cellStyle name="Normal 2 5 2 4" xfId="240"/>
    <cellStyle name="Normal 2 5 3" xfId="9"/>
    <cellStyle name="Normal 2 5 3 2" xfId="239"/>
    <cellStyle name="Normal 2 5 3 3" xfId="367"/>
    <cellStyle name="Normal 2 5 4" xfId="375"/>
    <cellStyle name="Normal 2 5 5" xfId="377"/>
    <cellStyle name="Normal 2 5_KT" xfId="335"/>
    <cellStyle name="Normal 2 6" xfId="147"/>
    <cellStyle name="Normal 2 7" xfId="148"/>
    <cellStyle name="Normal 2 8" xfId="336"/>
    <cellStyle name="Normal 2 9" xfId="365"/>
    <cellStyle name="Normal 2_12NH" xfId="149"/>
    <cellStyle name="Normal 2_Book1" xfId="337"/>
    <cellStyle name="Normal 20" xfId="150"/>
    <cellStyle name="Normal 21" xfId="151"/>
    <cellStyle name="Normal 22" xfId="152"/>
    <cellStyle name="Normal 23" xfId="153"/>
    <cellStyle name="Normal 24" xfId="154"/>
    <cellStyle name="Normal 24 2" xfId="364"/>
    <cellStyle name="Normal 25" xfId="3"/>
    <cellStyle name="Normal 26" xfId="282"/>
    <cellStyle name="Normal 3" xfId="155"/>
    <cellStyle name="Normal 3 2" xfId="156"/>
    <cellStyle name="Normal 3 2 2" xfId="157"/>
    <cellStyle name="Normal 3 2 2 2" xfId="158"/>
    <cellStyle name="Normal 3 2 3" xfId="2"/>
    <cellStyle name="Normal 3 2 4" xfId="159"/>
    <cellStyle name="Normal 3 2 5" xfId="338"/>
    <cellStyle name="Normal 3 2_KT" xfId="339"/>
    <cellStyle name="Normal 3 3" xfId="4"/>
    <cellStyle name="Normal 3 3 2" xfId="160"/>
    <cellStyle name="Normal 3 3 3" xfId="161"/>
    <cellStyle name="Normal 3 3_634856546084069744Tuan 11-K18" xfId="162"/>
    <cellStyle name="Normal 3 4" xfId="163"/>
    <cellStyle name="Normal 3_17KCD" xfId="164"/>
    <cellStyle name="Normal 4" xfId="165"/>
    <cellStyle name="Normal 4 2" xfId="166"/>
    <cellStyle name="Normal 4 2 2" xfId="281"/>
    <cellStyle name="Normal 4 3" xfId="167"/>
    <cellStyle name="Normal 4 3 2" xfId="10"/>
    <cellStyle name="Normal 4 3 2 2" xfId="168"/>
    <cellStyle name="Normal 4 3 3" xfId="169"/>
    <cellStyle name="Normal 4 3 3 2" xfId="340"/>
    <cellStyle name="Normal 4 3 4" xfId="341"/>
    <cellStyle name="Normal 4 3_KT" xfId="342"/>
    <cellStyle name="Normal 4 4" xfId="170"/>
    <cellStyle name="Normal 4 5" xfId="171"/>
    <cellStyle name="Normal 4 5 2" xfId="172"/>
    <cellStyle name="Normal 4 5_KT" xfId="343"/>
    <cellStyle name="Normal 4 6" xfId="344"/>
    <cellStyle name="Normal 4 7" xfId="345"/>
    <cellStyle name="Normal 4 8" xfId="346"/>
    <cellStyle name="Normal 4_KT" xfId="347"/>
    <cellStyle name="Normal 5" xfId="173"/>
    <cellStyle name="Normal 5 2" xfId="174"/>
    <cellStyle name="Normal 5 2 2" xfId="175"/>
    <cellStyle name="Normal 5 2 3" xfId="6"/>
    <cellStyle name="Normal 5 2 3 2" xfId="348"/>
    <cellStyle name="Normal 5 2 4" xfId="349"/>
    <cellStyle name="Normal 5 3" xfId="176"/>
    <cellStyle name="Normal 5 3 2" xfId="177"/>
    <cellStyle name="Normal 5 3 3" xfId="350"/>
    <cellStyle name="Normal 5 4" xfId="178"/>
    <cellStyle name="Normal 5 4 2" xfId="179"/>
    <cellStyle name="Normal 5 5" xfId="351"/>
    <cellStyle name="Normal 5_2 K17-18 Diem RL K1 NH 2013-2014" xfId="180"/>
    <cellStyle name="Normal 6" xfId="181"/>
    <cellStyle name="Normal 6 2" xfId="182"/>
    <cellStyle name="Normal 6 3" xfId="183"/>
    <cellStyle name="Normal 6_KT" xfId="352"/>
    <cellStyle name="Normal 7" xfId="184"/>
    <cellStyle name="Normal 7 2" xfId="185"/>
    <cellStyle name="Normal 7 2 2" xfId="186"/>
    <cellStyle name="Normal 7_KT" xfId="353"/>
    <cellStyle name="Normal 8" xfId="1"/>
    <cellStyle name="Normal 8 2" xfId="187"/>
    <cellStyle name="Normal 8 2 2" xfId="279"/>
    <cellStyle name="Normal 8 2_KT" xfId="354"/>
    <cellStyle name="Normal 8 3" xfId="355"/>
    <cellStyle name="Normal 8_KT" xfId="356"/>
    <cellStyle name="Normal 9" xfId="188"/>
    <cellStyle name="Normal_Book1" xfId="8"/>
    <cellStyle name="Normal_CNTN 11 và 12ck tháng 5-09" xfId="357"/>
    <cellStyle name="Normal_Sheet2 2" xfId="7"/>
    <cellStyle name="Normal1" xfId="189"/>
    <cellStyle name="Note 2" xfId="274"/>
    <cellStyle name="Note 3" xfId="358"/>
    <cellStyle name="Output 2" xfId="275"/>
    <cellStyle name="Output 3" xfId="359"/>
    <cellStyle name="Percent (0)" xfId="190"/>
    <cellStyle name="Percent [2]" xfId="191"/>
    <cellStyle name="Percent 2" xfId="192"/>
    <cellStyle name="Percent 2 2" xfId="193"/>
    <cellStyle name="Percent 2 3" xfId="360"/>
    <cellStyle name="Percent 3" xfId="194"/>
    <cellStyle name="Percent 4" xfId="195"/>
    <cellStyle name="PERCENTAGE" xfId="196"/>
    <cellStyle name="PrePop Currency (0)" xfId="197"/>
    <cellStyle name="PrePop Currency (0) 2" xfId="198"/>
    <cellStyle name="PrePop Currency (0) 3" xfId="199"/>
    <cellStyle name="PrePop Currency (0)_2 K17-18 Diem RL K1 NH 2013-2014" xfId="200"/>
    <cellStyle name="PSChar" xfId="201"/>
    <cellStyle name="PSDate" xfId="202"/>
    <cellStyle name="PSDec" xfId="203"/>
    <cellStyle name="PSHeading" xfId="204"/>
    <cellStyle name="PSInt" xfId="205"/>
    <cellStyle name="PSSpacer" xfId="206"/>
    <cellStyle name="songuyen" xfId="207"/>
    <cellStyle name="Style 1" xfId="208"/>
    <cellStyle name="subhead" xfId="209"/>
    <cellStyle name="Text Indent A" xfId="210"/>
    <cellStyle name="Text Indent B" xfId="211"/>
    <cellStyle name="Text Indent B 2" xfId="212"/>
    <cellStyle name="Text Indent B 3" xfId="213"/>
    <cellStyle name="Text Indent B_2 K17-18 Diem RL K1 NH 2013-2014" xfId="214"/>
    <cellStyle name="Title 2" xfId="276"/>
    <cellStyle name="Title 3" xfId="361"/>
    <cellStyle name="Total 2" xfId="215"/>
    <cellStyle name="Total 3" xfId="362"/>
    <cellStyle name="Warning Text 2" xfId="277"/>
    <cellStyle name="Warning Text 3" xfId="363"/>
    <cellStyle name="xuan" xfId="216"/>
    <cellStyle name=" [0.00]_ Att. 1- Cover" xfId="217"/>
    <cellStyle name="_ Att. 1- Cover" xfId="218"/>
    <cellStyle name="?_ Att. 1- Cover" xfId="219"/>
    <cellStyle name="똿뗦먛귟 [0.00]_PRODUCT DETAIL Q1" xfId="220"/>
    <cellStyle name="똿뗦먛귟_PRODUCT DETAIL Q1" xfId="221"/>
    <cellStyle name="믅됞 [0.00]_PRODUCT DETAIL Q1" xfId="222"/>
    <cellStyle name="믅됞_PRODUCT DETAIL Q1" xfId="223"/>
    <cellStyle name="백분율_95" xfId="224"/>
    <cellStyle name="뷭?_BOOKSHIP" xfId="225"/>
    <cellStyle name="콤마 [0]_1202" xfId="226"/>
    <cellStyle name="콤마_1202" xfId="227"/>
    <cellStyle name="통화 [0]_1202" xfId="228"/>
    <cellStyle name="통화_1202" xfId="229"/>
    <cellStyle name="표준_(정보부문)월별인원계획" xfId="230"/>
    <cellStyle name="一般_00Q3902REV.1" xfId="231"/>
    <cellStyle name="千分位[0]_00Q3902REV.1" xfId="232"/>
    <cellStyle name="千分位_00Q3902REV.1" xfId="233"/>
    <cellStyle name="標準_Financial Prpsl" xfId="234"/>
    <cellStyle name="貨幣 [0]_00Q3902REV.1" xfId="235"/>
    <cellStyle name="貨幣[0]_BRE" xfId="236"/>
    <cellStyle name="貨幣_00Q3902REV.1" xfId="237"/>
  </cellStyles>
  <dxfs count="770">
    <dxf>
      <font>
        <condense val="0"/>
        <extend val="0"/>
        <color rgb="FF9C0006"/>
      </font>
      <fill>
        <patternFill>
          <bgColor rgb="FFFFC7CE"/>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92D050"/>
        </patternFill>
      </fill>
    </dxf>
    <dxf>
      <numFmt numFmtId="2" formatCode="0.00"/>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92D050"/>
        </patternFill>
      </fill>
    </dxf>
    <dxf>
      <numFmt numFmtId="2" formatCode="0.00"/>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92D050"/>
        </patternFill>
      </fill>
    </dxf>
    <dxf>
      <numFmt numFmtId="2" formatCode="0.00"/>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lor rgb="FFFF0000"/>
      </font>
      <fill>
        <patternFill>
          <bgColor rgb="FFFFC000"/>
        </patternFill>
      </fill>
    </dxf>
    <dxf>
      <font>
        <color rgb="FFFF0000"/>
      </font>
      <fill>
        <patternFill>
          <bgColor rgb="FFFFC000"/>
        </patternFill>
      </fill>
    </dxf>
    <dxf>
      <font>
        <b/>
        <i val="0"/>
      </font>
      <fill>
        <patternFill>
          <bgColor theme="3" tint="0.59996337778862885"/>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theme="0"/>
      </font>
    </dxf>
    <dxf>
      <font>
        <color theme="0"/>
      </font>
    </dxf>
    <dxf>
      <font>
        <color theme="0"/>
      </font>
    </dxf>
    <dxf>
      <font>
        <color theme="0"/>
      </font>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lor rgb="FFFF0000"/>
      </font>
      <fill>
        <patternFill>
          <bgColor rgb="FF92D050"/>
        </patternFill>
      </fill>
    </dxf>
    <dxf>
      <numFmt numFmtId="2" formatCode="0.00"/>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
      <font>
        <color rgb="FFFF0000"/>
      </font>
      <fill>
        <patternFill>
          <bgColor rgb="FF92D050"/>
        </patternFill>
      </fill>
    </dxf>
    <dxf>
      <numFmt numFmtId="2" formatCode="0.00"/>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ndense val="0"/>
        <extend val="0"/>
        <color rgb="FF9C0006"/>
      </font>
      <fill>
        <patternFill>
          <bgColor rgb="FFFFC7CE"/>
        </patternFill>
      </fill>
    </dxf>
    <dxf>
      <font>
        <color rgb="FFFF0000"/>
      </font>
      <fill>
        <patternFill>
          <bgColor rgb="FFFFC000"/>
        </patternFill>
      </fill>
    </dxf>
    <dxf>
      <font>
        <b/>
        <i val="0"/>
      </font>
      <fill>
        <patternFill>
          <bgColor theme="3" tint="0.59996337778862885"/>
        </patternFill>
      </fill>
    </dxf>
    <dxf>
      <font>
        <color rgb="FFFF000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KHANH\2.%20KHOA%20%20KE%20TOAN\KHOA%20K18\LIEN%20THONG\DIEM%20C18KCD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KHANH\Tot%20nghiep\Tot%20nghiep%20Thang%205-2016\D19KKT-Ngay%2029.04.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N"/>
      <sheetName val="C18KCDB"/>
      <sheetName val="quidoi"/>
      <sheetName val="GDTC"/>
      <sheetName val="GDQP"/>
      <sheetName val="XU LI th 2012-2013"/>
      <sheetName val="TN2"/>
      <sheetName val="BDTN"/>
      <sheetName val="TN3"/>
      <sheetName val="TN4"/>
      <sheetName val="in"/>
    </sheetNames>
    <sheetDataSet>
      <sheetData sheetId="0" refreshError="1"/>
      <sheetData sheetId="1">
        <row r="7">
          <cell r="B7">
            <v>1816217009</v>
          </cell>
          <cell r="C7" t="str">
            <v>Mai Lê Thu</v>
          </cell>
          <cell r="D7" t="str">
            <v>Ngân</v>
          </cell>
          <cell r="E7" t="str">
            <v>31/10/1992</v>
          </cell>
          <cell r="F7" t="str">
            <v>C18KCD1B</v>
          </cell>
          <cell r="G7">
            <v>7.1</v>
          </cell>
          <cell r="J7">
            <v>7.1</v>
          </cell>
          <cell r="K7">
            <v>7.6</v>
          </cell>
          <cell r="N7">
            <v>7.6</v>
          </cell>
          <cell r="O7">
            <v>7.4</v>
          </cell>
          <cell r="R7">
            <v>7.4</v>
          </cell>
          <cell r="S7">
            <v>7.1</v>
          </cell>
          <cell r="V7">
            <v>7.1</v>
          </cell>
          <cell r="W7">
            <v>6.5</v>
          </cell>
          <cell r="Z7">
            <v>6.5</v>
          </cell>
          <cell r="AA7">
            <v>6.8</v>
          </cell>
          <cell r="AD7">
            <v>6.8</v>
          </cell>
          <cell r="AE7">
            <v>5.3</v>
          </cell>
          <cell r="AH7">
            <v>5.3</v>
          </cell>
          <cell r="AI7">
            <v>5.5</v>
          </cell>
          <cell r="AL7">
            <v>5.5</v>
          </cell>
          <cell r="AM7">
            <v>6.79</v>
          </cell>
          <cell r="AN7">
            <v>8.1999999999999993</v>
          </cell>
          <cell r="AQ7">
            <v>8.1999999999999993</v>
          </cell>
          <cell r="AR7">
            <v>7.5</v>
          </cell>
          <cell r="AU7">
            <v>7.5</v>
          </cell>
          <cell r="AV7">
            <v>7.8</v>
          </cell>
          <cell r="AY7">
            <v>7.8</v>
          </cell>
          <cell r="AZ7">
            <v>5.6</v>
          </cell>
          <cell r="BC7">
            <v>5.6</v>
          </cell>
          <cell r="BD7">
            <v>6.1</v>
          </cell>
          <cell r="BG7">
            <v>6.1</v>
          </cell>
          <cell r="BH7">
            <v>6.4</v>
          </cell>
          <cell r="BK7">
            <v>6.4</v>
          </cell>
          <cell r="BL7">
            <v>7.4</v>
          </cell>
          <cell r="BO7">
            <v>7.4</v>
          </cell>
          <cell r="BP7">
            <v>6.89</v>
          </cell>
          <cell r="BQ7">
            <v>6.8</v>
          </cell>
          <cell r="BT7">
            <v>6.8</v>
          </cell>
          <cell r="BU7">
            <v>8</v>
          </cell>
          <cell r="BX7">
            <v>8</v>
          </cell>
          <cell r="BY7">
            <v>7.2</v>
          </cell>
          <cell r="CB7">
            <v>7.2</v>
          </cell>
          <cell r="CC7">
            <v>7.1</v>
          </cell>
          <cell r="CF7">
            <v>7.1</v>
          </cell>
          <cell r="CG7">
            <v>0</v>
          </cell>
          <cell r="CH7">
            <v>0</v>
          </cell>
          <cell r="CI7">
            <v>6.7</v>
          </cell>
          <cell r="CJ7">
            <v>6.7</v>
          </cell>
          <cell r="CK7">
            <v>8.1</v>
          </cell>
          <cell r="CN7">
            <v>8.1</v>
          </cell>
          <cell r="CO7">
            <v>9.1</v>
          </cell>
          <cell r="CR7">
            <v>9.1</v>
          </cell>
          <cell r="CS7">
            <v>5.9</v>
          </cell>
          <cell r="CV7">
            <v>5.9</v>
          </cell>
          <cell r="CW7">
            <v>7.46</v>
          </cell>
          <cell r="CX7">
            <v>7.06</v>
          </cell>
          <cell r="CZ7">
            <v>8.9</v>
          </cell>
          <cell r="DB7">
            <v>8.9</v>
          </cell>
          <cell r="DC7">
            <v>7</v>
          </cell>
          <cell r="DF7">
            <v>7</v>
          </cell>
          <cell r="DG7">
            <v>8.9</v>
          </cell>
          <cell r="DH7">
            <v>7.12</v>
          </cell>
          <cell r="DI7" t="str">
            <v>Khá</v>
          </cell>
          <cell r="DJ7" t="str">
            <v>Tốt</v>
          </cell>
          <cell r="DK7" t="str">
            <v>Đ</v>
          </cell>
          <cell r="DL7" t="str">
            <v>Đ</v>
          </cell>
          <cell r="DM7" t="str">
            <v>CNTN</v>
          </cell>
          <cell r="DN7">
            <v>0</v>
          </cell>
          <cell r="DO7">
            <v>0</v>
          </cell>
          <cell r="DP7">
            <v>0</v>
          </cell>
          <cell r="DQ7" t="str">
            <v>ĐỦ ĐK thi TN</v>
          </cell>
          <cell r="DR7" t="str">
            <v>Tháng 12-2014</v>
          </cell>
          <cell r="DT7" t="str">
            <v>Nữ</v>
          </cell>
          <cell r="DU7" t="str">
            <v>Đà Nẵng</v>
          </cell>
          <cell r="DV7" t="str">
            <v>0935806636</v>
          </cell>
          <cell r="DW7" t="str">
            <v>K5/8 LƯƠNG NGỌC QUYẾN- PHƯỜNG THUẬN PHƯỚC- TP ĐÀ NẴNG</v>
          </cell>
          <cell r="DY7" t="e">
            <v>#N/A</v>
          </cell>
        </row>
        <row r="8">
          <cell r="B8">
            <v>1816217012</v>
          </cell>
          <cell r="C8" t="str">
            <v>Lê Thị Thu</v>
          </cell>
          <cell r="D8" t="str">
            <v>Thủy</v>
          </cell>
          <cell r="E8" t="str">
            <v>17/01/1992</v>
          </cell>
          <cell r="F8" t="str">
            <v>C18KCD1B</v>
          </cell>
          <cell r="G8">
            <v>7.1</v>
          </cell>
          <cell r="J8">
            <v>7.1</v>
          </cell>
          <cell r="K8">
            <v>8</v>
          </cell>
          <cell r="N8">
            <v>8</v>
          </cell>
          <cell r="O8">
            <v>7.9</v>
          </cell>
          <cell r="R8">
            <v>7.9</v>
          </cell>
          <cell r="S8">
            <v>7.6</v>
          </cell>
          <cell r="V8">
            <v>7.6</v>
          </cell>
          <cell r="W8">
            <v>6.1</v>
          </cell>
          <cell r="Z8">
            <v>6.1</v>
          </cell>
          <cell r="AA8">
            <v>8</v>
          </cell>
          <cell r="AD8">
            <v>8</v>
          </cell>
          <cell r="AE8">
            <v>5.8</v>
          </cell>
          <cell r="AH8">
            <v>5.8</v>
          </cell>
          <cell r="AI8">
            <v>7.8</v>
          </cell>
          <cell r="AL8">
            <v>7.8</v>
          </cell>
          <cell r="AM8">
            <v>7.24</v>
          </cell>
          <cell r="AN8">
            <v>8.8000000000000007</v>
          </cell>
          <cell r="AQ8">
            <v>8.8000000000000007</v>
          </cell>
          <cell r="AR8">
            <v>6.2</v>
          </cell>
          <cell r="AU8">
            <v>6.2</v>
          </cell>
          <cell r="AV8">
            <v>7.4</v>
          </cell>
          <cell r="AY8">
            <v>7.4</v>
          </cell>
          <cell r="AZ8">
            <v>5.9</v>
          </cell>
          <cell r="BC8">
            <v>5.9</v>
          </cell>
          <cell r="BD8">
            <v>6.2</v>
          </cell>
          <cell r="BG8">
            <v>6.2</v>
          </cell>
          <cell r="BH8">
            <v>6.1</v>
          </cell>
          <cell r="BK8">
            <v>6.1</v>
          </cell>
          <cell r="BL8">
            <v>6.8</v>
          </cell>
          <cell r="BO8">
            <v>6.8</v>
          </cell>
          <cell r="BP8">
            <v>6.69</v>
          </cell>
          <cell r="BQ8">
            <v>7.2</v>
          </cell>
          <cell r="BT8">
            <v>7.2</v>
          </cell>
          <cell r="BU8">
            <v>9.4</v>
          </cell>
          <cell r="BX8">
            <v>9.4</v>
          </cell>
          <cell r="BY8">
            <v>7.3</v>
          </cell>
          <cell r="CB8">
            <v>7.3</v>
          </cell>
          <cell r="CC8">
            <v>6.7</v>
          </cell>
          <cell r="CF8">
            <v>6.7</v>
          </cell>
          <cell r="CG8">
            <v>0</v>
          </cell>
          <cell r="CH8">
            <v>6.5</v>
          </cell>
          <cell r="CJ8">
            <v>6.5</v>
          </cell>
          <cell r="CK8">
            <v>8.6</v>
          </cell>
          <cell r="CN8">
            <v>8.6</v>
          </cell>
          <cell r="CO8">
            <v>8.6</v>
          </cell>
          <cell r="CR8">
            <v>8.6</v>
          </cell>
          <cell r="CS8">
            <v>6.3</v>
          </cell>
          <cell r="CV8">
            <v>6.3</v>
          </cell>
          <cell r="CW8">
            <v>7.63</v>
          </cell>
          <cell r="CX8">
            <v>7.2</v>
          </cell>
          <cell r="CY8">
            <v>6.8</v>
          </cell>
          <cell r="DB8">
            <v>6.8</v>
          </cell>
          <cell r="DC8">
            <v>8.8000000000000007</v>
          </cell>
          <cell r="DF8">
            <v>8.8000000000000007</v>
          </cell>
          <cell r="DG8">
            <v>6.8</v>
          </cell>
          <cell r="DH8">
            <v>7.19</v>
          </cell>
          <cell r="DI8" t="str">
            <v>Khá</v>
          </cell>
          <cell r="DJ8" t="str">
            <v>Xuất Sắc</v>
          </cell>
          <cell r="DK8" t="str">
            <v>Đ</v>
          </cell>
          <cell r="DL8" t="str">
            <v>Đ</v>
          </cell>
          <cell r="DM8" t="str">
            <v>CNTN</v>
          </cell>
          <cell r="DN8">
            <v>0</v>
          </cell>
          <cell r="DO8">
            <v>0</v>
          </cell>
          <cell r="DP8">
            <v>0</v>
          </cell>
          <cell r="DQ8" t="str">
            <v>ĐỦ ĐK thi TN</v>
          </cell>
          <cell r="DR8" t="str">
            <v>Tháng 9-2014</v>
          </cell>
          <cell r="DT8" t="str">
            <v>Nữ</v>
          </cell>
          <cell r="DU8" t="str">
            <v>Quảng Nam</v>
          </cell>
          <cell r="DV8" t="str">
            <v>0935425688</v>
          </cell>
          <cell r="DW8" t="str">
            <v>THÔN PHÚ NAM BẮC- XÃ TAM XUÂN- HUYỆN NÚI THÀNH- QUẢNG NAM</v>
          </cell>
          <cell r="DY8" t="e">
            <v>#N/A</v>
          </cell>
        </row>
        <row r="9">
          <cell r="B9">
            <v>1816217013</v>
          </cell>
          <cell r="C9" t="str">
            <v>Nguyễn Thị</v>
          </cell>
          <cell r="D9" t="str">
            <v>Sương</v>
          </cell>
          <cell r="E9" t="str">
            <v>30/01/1992</v>
          </cell>
          <cell r="F9" t="str">
            <v>C18KCD1B</v>
          </cell>
          <cell r="G9">
            <v>6.9</v>
          </cell>
          <cell r="J9">
            <v>6.9</v>
          </cell>
          <cell r="K9">
            <v>7.7</v>
          </cell>
          <cell r="N9">
            <v>7.7</v>
          </cell>
          <cell r="O9">
            <v>8.1999999999999993</v>
          </cell>
          <cell r="R9">
            <v>8.1999999999999993</v>
          </cell>
          <cell r="S9">
            <v>7</v>
          </cell>
          <cell r="V9">
            <v>7</v>
          </cell>
          <cell r="W9">
            <v>6.4</v>
          </cell>
          <cell r="Z9">
            <v>6.4</v>
          </cell>
          <cell r="AA9">
            <v>8</v>
          </cell>
          <cell r="AD9">
            <v>8</v>
          </cell>
          <cell r="AE9">
            <v>5.6</v>
          </cell>
          <cell r="AH9">
            <v>5.6</v>
          </cell>
          <cell r="AI9">
            <v>7.6</v>
          </cell>
          <cell r="AL9">
            <v>7.6</v>
          </cell>
          <cell r="AM9">
            <v>7.13</v>
          </cell>
          <cell r="AN9">
            <v>8.3000000000000007</v>
          </cell>
          <cell r="AQ9">
            <v>8.3000000000000007</v>
          </cell>
          <cell r="AR9">
            <v>6.8</v>
          </cell>
          <cell r="AU9">
            <v>6.8</v>
          </cell>
          <cell r="AV9">
            <v>7.1</v>
          </cell>
          <cell r="AY9">
            <v>7.1</v>
          </cell>
          <cell r="AZ9">
            <v>6.9</v>
          </cell>
          <cell r="BC9">
            <v>6.9</v>
          </cell>
          <cell r="BD9">
            <v>5.7</v>
          </cell>
          <cell r="BG9">
            <v>5.7</v>
          </cell>
          <cell r="BH9">
            <v>7.2</v>
          </cell>
          <cell r="BK9">
            <v>7.2</v>
          </cell>
          <cell r="BL9">
            <v>7.6</v>
          </cell>
          <cell r="BO9">
            <v>7.6</v>
          </cell>
          <cell r="BP9">
            <v>7.02</v>
          </cell>
          <cell r="BQ9">
            <v>6.9</v>
          </cell>
          <cell r="BT9">
            <v>6.9</v>
          </cell>
          <cell r="BU9">
            <v>9.6</v>
          </cell>
          <cell r="BX9">
            <v>9.6</v>
          </cell>
          <cell r="BY9">
            <v>7.5</v>
          </cell>
          <cell r="CB9">
            <v>7.5</v>
          </cell>
          <cell r="CC9">
            <v>7.2</v>
          </cell>
          <cell r="CF9">
            <v>7.2</v>
          </cell>
          <cell r="CG9">
            <v>5.9</v>
          </cell>
          <cell r="CJ9">
            <v>5.9</v>
          </cell>
          <cell r="CK9">
            <v>8.5</v>
          </cell>
          <cell r="CN9">
            <v>8.5</v>
          </cell>
          <cell r="CO9">
            <v>9.1999999999999993</v>
          </cell>
          <cell r="CR9">
            <v>9.1999999999999993</v>
          </cell>
          <cell r="CS9">
            <v>8.1999999999999993</v>
          </cell>
          <cell r="CV9">
            <v>8.1999999999999993</v>
          </cell>
          <cell r="CW9">
            <v>7.87</v>
          </cell>
          <cell r="CX9">
            <v>7.36</v>
          </cell>
          <cell r="CY9">
            <v>8.6</v>
          </cell>
          <cell r="DB9">
            <v>8.6</v>
          </cell>
          <cell r="DC9">
            <v>9.3000000000000007</v>
          </cell>
          <cell r="DF9">
            <v>9.3000000000000007</v>
          </cell>
          <cell r="DG9">
            <v>8.6</v>
          </cell>
          <cell r="DH9">
            <v>7.4</v>
          </cell>
          <cell r="DI9" t="str">
            <v>Khá</v>
          </cell>
          <cell r="DJ9" t="str">
            <v>Tốt</v>
          </cell>
          <cell r="DK9" t="str">
            <v>Đ</v>
          </cell>
          <cell r="DL9" t="str">
            <v>Đ</v>
          </cell>
          <cell r="DM9" t="str">
            <v>CNTN</v>
          </cell>
          <cell r="DN9">
            <v>0</v>
          </cell>
          <cell r="DO9">
            <v>0</v>
          </cell>
          <cell r="DP9">
            <v>0</v>
          </cell>
          <cell r="DQ9" t="str">
            <v>ĐỦ ĐK thi TN</v>
          </cell>
          <cell r="DR9" t="str">
            <v>Tháng 9-2014</v>
          </cell>
          <cell r="DT9" t="str">
            <v>Nữ</v>
          </cell>
          <cell r="DU9" t="str">
            <v>Đà Nẵng</v>
          </cell>
          <cell r="DV9" t="str">
            <v>01288594448</v>
          </cell>
          <cell r="DW9" t="str">
            <v>NGUYỄN HỮU THÔI, QUÁ GIÁNG II- HÒA PHƯỚC- HÒA VANG- TP ĐÀ NẴNG</v>
          </cell>
          <cell r="DY9" t="e">
            <v>#N/A</v>
          </cell>
        </row>
        <row r="10">
          <cell r="B10">
            <v>1816217014</v>
          </cell>
          <cell r="C10" t="str">
            <v>Phạm Thị Bích</v>
          </cell>
          <cell r="D10" t="str">
            <v>Vân</v>
          </cell>
          <cell r="E10" t="str">
            <v>17/01/1992</v>
          </cell>
          <cell r="F10" t="str">
            <v>C18KCD1B</v>
          </cell>
          <cell r="G10">
            <v>6.7</v>
          </cell>
          <cell r="J10">
            <v>6.7</v>
          </cell>
          <cell r="K10">
            <v>6.7</v>
          </cell>
          <cell r="N10">
            <v>6.7</v>
          </cell>
          <cell r="O10">
            <v>6.7</v>
          </cell>
          <cell r="R10">
            <v>6.7</v>
          </cell>
          <cell r="S10">
            <v>6</v>
          </cell>
          <cell r="V10">
            <v>6</v>
          </cell>
          <cell r="W10">
            <v>5.5</v>
          </cell>
          <cell r="Z10">
            <v>5.5</v>
          </cell>
          <cell r="AA10">
            <v>6.2</v>
          </cell>
          <cell r="AD10">
            <v>6.2</v>
          </cell>
          <cell r="AE10">
            <v>4.9000000000000004</v>
          </cell>
          <cell r="AH10">
            <v>4.9000000000000004</v>
          </cell>
          <cell r="AI10">
            <v>4.4000000000000004</v>
          </cell>
          <cell r="AK10">
            <v>7.5</v>
          </cell>
          <cell r="AL10">
            <v>7.5</v>
          </cell>
          <cell r="AM10">
            <v>6.07</v>
          </cell>
          <cell r="AN10">
            <v>7.5</v>
          </cell>
          <cell r="AQ10">
            <v>7.5</v>
          </cell>
          <cell r="AR10">
            <v>5.7</v>
          </cell>
          <cell r="AU10">
            <v>5.7</v>
          </cell>
          <cell r="AV10">
            <v>6.8</v>
          </cell>
          <cell r="AY10">
            <v>6.8</v>
          </cell>
          <cell r="AZ10">
            <v>0</v>
          </cell>
          <cell r="BA10">
            <v>5.9</v>
          </cell>
          <cell r="BC10">
            <v>5.9</v>
          </cell>
          <cell r="BD10">
            <v>5.4</v>
          </cell>
          <cell r="BG10">
            <v>5.4</v>
          </cell>
          <cell r="BH10">
            <v>5.9</v>
          </cell>
          <cell r="BK10">
            <v>5.9</v>
          </cell>
          <cell r="BL10">
            <v>5.8</v>
          </cell>
          <cell r="BO10">
            <v>5.8</v>
          </cell>
          <cell r="BP10">
            <v>6.06</v>
          </cell>
          <cell r="BQ10">
            <v>7.1</v>
          </cell>
          <cell r="BT10">
            <v>7.1</v>
          </cell>
          <cell r="BU10">
            <v>0</v>
          </cell>
          <cell r="BV10">
            <v>5.9</v>
          </cell>
          <cell r="BX10">
            <v>5.9</v>
          </cell>
          <cell r="BY10">
            <v>7</v>
          </cell>
          <cell r="CB10">
            <v>7</v>
          </cell>
          <cell r="CC10">
            <v>3.9</v>
          </cell>
          <cell r="CD10">
            <v>0</v>
          </cell>
          <cell r="CE10">
            <v>7.3</v>
          </cell>
          <cell r="CF10">
            <v>7.3</v>
          </cell>
          <cell r="CG10">
            <v>0</v>
          </cell>
          <cell r="CH10">
            <v>5.3</v>
          </cell>
          <cell r="CI10">
            <v>0</v>
          </cell>
          <cell r="CJ10">
            <v>5.3</v>
          </cell>
          <cell r="CK10">
            <v>6.8</v>
          </cell>
          <cell r="CN10">
            <v>6.8</v>
          </cell>
          <cell r="CO10">
            <v>8.3000000000000007</v>
          </cell>
          <cell r="CR10">
            <v>8.3000000000000007</v>
          </cell>
          <cell r="CS10">
            <v>0</v>
          </cell>
          <cell r="CT10">
            <v>0</v>
          </cell>
          <cell r="CU10">
            <v>6.5</v>
          </cell>
          <cell r="CV10">
            <v>6.5</v>
          </cell>
          <cell r="CW10">
            <v>6.78</v>
          </cell>
          <cell r="CX10">
            <v>6.32</v>
          </cell>
          <cell r="CY10">
            <v>1.1000000000000001</v>
          </cell>
          <cell r="CZ10" t="str">
            <v>v</v>
          </cell>
          <cell r="DB10">
            <v>1.1000000000000001</v>
          </cell>
          <cell r="DC10">
            <v>1</v>
          </cell>
          <cell r="DD10" t="str">
            <v>v</v>
          </cell>
          <cell r="DF10">
            <v>1</v>
          </cell>
          <cell r="DG10">
            <v>1.1000000000000001</v>
          </cell>
          <cell r="DH10">
            <v>6.13</v>
          </cell>
          <cell r="DI10" t="str">
            <v>Trung Bình</v>
          </cell>
          <cell r="DJ10" t="str">
            <v>Tốt</v>
          </cell>
          <cell r="DK10" t="str">
            <v>Đ</v>
          </cell>
          <cell r="DL10" t="str">
            <v>Đ</v>
          </cell>
          <cell r="DM10" t="str">
            <v xml:space="preserve"> </v>
          </cell>
          <cell r="DN10">
            <v>0</v>
          </cell>
          <cell r="DO10">
            <v>0</v>
          </cell>
          <cell r="DP10">
            <v>0</v>
          </cell>
          <cell r="DQ10" t="str">
            <v>ĐỦ ĐK thi TN</v>
          </cell>
          <cell r="DT10" t="str">
            <v>Nữ</v>
          </cell>
          <cell r="DU10" t="str">
            <v>Đà Nẵng</v>
          </cell>
          <cell r="DV10" t="str">
            <v>0906493257</v>
          </cell>
          <cell r="DW10" t="str">
            <v>PHẠM XINH- SỐ 2 ĐƯỜNG 3-2, CÔNG TY TÀU LAI CẢNG ĐÀ NẴNG- TP ĐÀ NẴNG</v>
          </cell>
          <cell r="DY10">
            <v>1</v>
          </cell>
        </row>
        <row r="11">
          <cell r="B11">
            <v>1816217017</v>
          </cell>
          <cell r="C11" t="str">
            <v>Nguyễn Phương Thanh</v>
          </cell>
          <cell r="D11" t="str">
            <v>Loan</v>
          </cell>
          <cell r="E11" t="str">
            <v>09/06/1992</v>
          </cell>
          <cell r="F11" t="str">
            <v>C18KCD1B</v>
          </cell>
          <cell r="G11">
            <v>7.3</v>
          </cell>
          <cell r="J11">
            <v>7.3</v>
          </cell>
          <cell r="K11">
            <v>8.6999999999999993</v>
          </cell>
          <cell r="N11">
            <v>8.6999999999999993</v>
          </cell>
          <cell r="O11">
            <v>7.6</v>
          </cell>
          <cell r="R11">
            <v>7.6</v>
          </cell>
          <cell r="S11">
            <v>8.1</v>
          </cell>
          <cell r="V11">
            <v>8.1</v>
          </cell>
          <cell r="W11">
            <v>6.4</v>
          </cell>
          <cell r="Z11">
            <v>6.4</v>
          </cell>
          <cell r="AA11">
            <v>7.5</v>
          </cell>
          <cell r="AD11">
            <v>7.5</v>
          </cell>
          <cell r="AE11">
            <v>0</v>
          </cell>
          <cell r="AF11">
            <v>6.4</v>
          </cell>
          <cell r="AH11">
            <v>6.4</v>
          </cell>
          <cell r="AI11">
            <v>6.1</v>
          </cell>
          <cell r="AL11">
            <v>6.1</v>
          </cell>
          <cell r="AM11">
            <v>7.42</v>
          </cell>
          <cell r="AN11">
            <v>8.1</v>
          </cell>
          <cell r="AQ11">
            <v>8.1</v>
          </cell>
          <cell r="AR11">
            <v>6.8</v>
          </cell>
          <cell r="AU11">
            <v>6.8</v>
          </cell>
          <cell r="AV11">
            <v>7.5</v>
          </cell>
          <cell r="AY11">
            <v>7.5</v>
          </cell>
          <cell r="AZ11">
            <v>0</v>
          </cell>
          <cell r="BA11">
            <v>5.4</v>
          </cell>
          <cell r="BC11">
            <v>5.4</v>
          </cell>
          <cell r="BD11">
            <v>5.4</v>
          </cell>
          <cell r="BG11">
            <v>5.4</v>
          </cell>
          <cell r="BH11">
            <v>6.6</v>
          </cell>
          <cell r="BK11">
            <v>6.6</v>
          </cell>
          <cell r="BL11">
            <v>6.3</v>
          </cell>
          <cell r="BO11">
            <v>6.3</v>
          </cell>
          <cell r="BP11">
            <v>6.43</v>
          </cell>
          <cell r="BQ11">
            <v>6.5</v>
          </cell>
          <cell r="BT11">
            <v>6.5</v>
          </cell>
          <cell r="BU11">
            <v>0</v>
          </cell>
          <cell r="BV11">
            <v>0</v>
          </cell>
          <cell r="BW11">
            <v>5.5</v>
          </cell>
          <cell r="BX11">
            <v>5.5</v>
          </cell>
          <cell r="BY11">
            <v>7.5</v>
          </cell>
          <cell r="CB11">
            <v>7.5</v>
          </cell>
          <cell r="CC11">
            <v>6.3</v>
          </cell>
          <cell r="CF11">
            <v>6.3</v>
          </cell>
          <cell r="CG11">
            <v>0</v>
          </cell>
          <cell r="CH11">
            <v>0</v>
          </cell>
          <cell r="CI11">
            <v>5</v>
          </cell>
          <cell r="CJ11">
            <v>5</v>
          </cell>
          <cell r="CK11">
            <v>6.8</v>
          </cell>
          <cell r="CN11">
            <v>6.8</v>
          </cell>
          <cell r="CO11">
            <v>8.3000000000000007</v>
          </cell>
          <cell r="CR11">
            <v>8.3000000000000007</v>
          </cell>
          <cell r="CS11">
            <v>0</v>
          </cell>
          <cell r="CT11">
            <v>0</v>
          </cell>
          <cell r="CU11">
            <v>6.8</v>
          </cell>
          <cell r="CV11">
            <v>6.8</v>
          </cell>
          <cell r="CW11">
            <v>6.61</v>
          </cell>
          <cell r="CX11">
            <v>6.82</v>
          </cell>
          <cell r="CZ11">
            <v>7.5</v>
          </cell>
          <cell r="DB11">
            <v>7.5</v>
          </cell>
          <cell r="DC11">
            <v>8</v>
          </cell>
          <cell r="DF11">
            <v>8</v>
          </cell>
          <cell r="DG11">
            <v>7.5</v>
          </cell>
          <cell r="DH11">
            <v>6.85</v>
          </cell>
          <cell r="DI11" t="str">
            <v>Khá</v>
          </cell>
          <cell r="DJ11" t="str">
            <v>Xuất Sắc</v>
          </cell>
          <cell r="DK11" t="str">
            <v>Đ</v>
          </cell>
          <cell r="DL11" t="str">
            <v>Đ</v>
          </cell>
          <cell r="DM11" t="str">
            <v>CNTN</v>
          </cell>
          <cell r="DN11">
            <v>0</v>
          </cell>
          <cell r="DO11">
            <v>0</v>
          </cell>
          <cell r="DP11">
            <v>0</v>
          </cell>
          <cell r="DQ11" t="str">
            <v>ĐỦ ĐK thi TN</v>
          </cell>
          <cell r="DR11" t="str">
            <v>Tháng 12-2014</v>
          </cell>
          <cell r="DT11" t="str">
            <v>Nữ</v>
          </cell>
          <cell r="DU11" t="str">
            <v>Đà Nẵng</v>
          </cell>
          <cell r="DV11" t="str">
            <v>0934788196</v>
          </cell>
          <cell r="DW11" t="str">
            <v>312 TRẦN CAO VÂN- TP ĐÀ NẴNG</v>
          </cell>
          <cell r="DY11" t="e">
            <v>#N/A</v>
          </cell>
        </row>
        <row r="12">
          <cell r="B12">
            <v>1816217018</v>
          </cell>
          <cell r="C12" t="str">
            <v>Trịnh Thị</v>
          </cell>
          <cell r="D12" t="str">
            <v>Thảo</v>
          </cell>
          <cell r="E12" t="str">
            <v>02/01/1992</v>
          </cell>
          <cell r="F12" t="str">
            <v>C18KCD1B</v>
          </cell>
          <cell r="G12">
            <v>7</v>
          </cell>
          <cell r="J12">
            <v>7</v>
          </cell>
          <cell r="K12">
            <v>7.2</v>
          </cell>
          <cell r="N12">
            <v>7.2</v>
          </cell>
          <cell r="O12">
            <v>5.0999999999999996</v>
          </cell>
          <cell r="R12">
            <v>5.0999999999999996</v>
          </cell>
          <cell r="S12">
            <v>0</v>
          </cell>
          <cell r="T12">
            <v>0</v>
          </cell>
          <cell r="U12">
            <v>7.2</v>
          </cell>
          <cell r="V12">
            <v>7.2</v>
          </cell>
          <cell r="W12">
            <v>0</v>
          </cell>
          <cell r="Z12">
            <v>0</v>
          </cell>
          <cell r="AA12">
            <v>6.5</v>
          </cell>
          <cell r="AD12">
            <v>6.5</v>
          </cell>
          <cell r="AE12">
            <v>5.7</v>
          </cell>
          <cell r="AH12">
            <v>5.7</v>
          </cell>
          <cell r="AI12">
            <v>7.3</v>
          </cell>
          <cell r="AL12">
            <v>7.3</v>
          </cell>
          <cell r="AM12">
            <v>5.66</v>
          </cell>
          <cell r="AN12">
            <v>8.1999999999999993</v>
          </cell>
          <cell r="AQ12">
            <v>8.1999999999999993</v>
          </cell>
          <cell r="AR12">
            <v>6.3</v>
          </cell>
          <cell r="AU12">
            <v>6.3</v>
          </cell>
          <cell r="AV12">
            <v>7</v>
          </cell>
          <cell r="AY12">
            <v>7</v>
          </cell>
          <cell r="AZ12">
            <v>0</v>
          </cell>
          <cell r="BA12">
            <v>5.4</v>
          </cell>
          <cell r="BC12">
            <v>5.4</v>
          </cell>
          <cell r="BD12">
            <v>6</v>
          </cell>
          <cell r="BG12">
            <v>6</v>
          </cell>
          <cell r="BH12">
            <v>5.6</v>
          </cell>
          <cell r="BK12">
            <v>5.6</v>
          </cell>
          <cell r="BL12">
            <v>6.7</v>
          </cell>
          <cell r="BO12">
            <v>6.7</v>
          </cell>
          <cell r="BP12">
            <v>6.38</v>
          </cell>
          <cell r="BQ12">
            <v>7</v>
          </cell>
          <cell r="BT12">
            <v>7</v>
          </cell>
          <cell r="BU12">
            <v>7</v>
          </cell>
          <cell r="BX12">
            <v>7</v>
          </cell>
          <cell r="BY12">
            <v>7.2</v>
          </cell>
          <cell r="CB12">
            <v>7.2</v>
          </cell>
          <cell r="CC12">
            <v>7.2</v>
          </cell>
          <cell r="CF12">
            <v>7.2</v>
          </cell>
          <cell r="CG12">
            <v>0</v>
          </cell>
          <cell r="CH12">
            <v>0</v>
          </cell>
          <cell r="CI12">
            <v>5.0999999999999996</v>
          </cell>
          <cell r="CJ12">
            <v>5.0999999999999996</v>
          </cell>
          <cell r="CK12">
            <v>7.9</v>
          </cell>
          <cell r="CN12">
            <v>7.9</v>
          </cell>
          <cell r="CO12">
            <v>8.9</v>
          </cell>
          <cell r="CR12">
            <v>8.9</v>
          </cell>
          <cell r="CS12">
            <v>0</v>
          </cell>
          <cell r="CT12">
            <v>0</v>
          </cell>
          <cell r="CU12">
            <v>5.4</v>
          </cell>
          <cell r="CV12">
            <v>5.4</v>
          </cell>
          <cell r="CW12">
            <v>7.02</v>
          </cell>
          <cell r="CX12">
            <v>6.36</v>
          </cell>
          <cell r="CZ12">
            <v>5.5</v>
          </cell>
          <cell r="DB12">
            <v>5.5</v>
          </cell>
          <cell r="DC12">
            <v>5.5</v>
          </cell>
          <cell r="DF12">
            <v>5.5</v>
          </cell>
          <cell r="DG12">
            <v>5.5</v>
          </cell>
          <cell r="DH12">
            <v>6.33</v>
          </cell>
          <cell r="DI12" t="str">
            <v>Khá</v>
          </cell>
          <cell r="DJ12" t="str">
            <v>Tốt</v>
          </cell>
          <cell r="DK12" t="str">
            <v>Đ</v>
          </cell>
          <cell r="DL12" t="str">
            <v>Đ</v>
          </cell>
          <cell r="DM12" t="str">
            <v xml:space="preserve"> </v>
          </cell>
          <cell r="DN12">
            <v>1</v>
          </cell>
          <cell r="DO12">
            <v>2</v>
          </cell>
          <cell r="DP12">
            <v>3.7037037037037035E-2</v>
          </cell>
          <cell r="DQ12" t="str">
            <v>xet vot</v>
          </cell>
          <cell r="DT12" t="str">
            <v>Nữ</v>
          </cell>
          <cell r="DU12" t="str">
            <v>Quảng Nam</v>
          </cell>
          <cell r="DV12" t="str">
            <v>01227526728</v>
          </cell>
          <cell r="DW12" t="str">
            <v>TỔ 3- THÔN KỲ TRÂN- XÃ BÌNH HẢI- HUYỆN THĂNG BÌNH- QUẢNG NAM</v>
          </cell>
          <cell r="DY12" t="e">
            <v>#N/A</v>
          </cell>
        </row>
        <row r="13">
          <cell r="B13">
            <v>1816217020</v>
          </cell>
          <cell r="C13" t="str">
            <v>Nguyễn Song Kim</v>
          </cell>
          <cell r="D13" t="str">
            <v>Loan</v>
          </cell>
          <cell r="E13" t="str">
            <v>26/09/1992</v>
          </cell>
          <cell r="F13" t="str">
            <v>C18KCD1B</v>
          </cell>
          <cell r="G13">
            <v>7</v>
          </cell>
          <cell r="J13">
            <v>7</v>
          </cell>
          <cell r="K13">
            <v>6.7</v>
          </cell>
          <cell r="N13">
            <v>6.7</v>
          </cell>
          <cell r="O13">
            <v>6.3</v>
          </cell>
          <cell r="R13">
            <v>6.3</v>
          </cell>
          <cell r="S13">
            <v>6.5</v>
          </cell>
          <cell r="V13">
            <v>6.5</v>
          </cell>
          <cell r="W13">
            <v>0</v>
          </cell>
          <cell r="X13">
            <v>5.3</v>
          </cell>
          <cell r="Z13">
            <v>5.3</v>
          </cell>
          <cell r="AA13">
            <v>6.7</v>
          </cell>
          <cell r="AD13">
            <v>6.7</v>
          </cell>
          <cell r="AE13">
            <v>6.7</v>
          </cell>
          <cell r="AH13">
            <v>6.7</v>
          </cell>
          <cell r="AI13">
            <v>6.1</v>
          </cell>
          <cell r="AL13">
            <v>6.1</v>
          </cell>
          <cell r="AM13">
            <v>6.48</v>
          </cell>
          <cell r="AN13">
            <v>8</v>
          </cell>
          <cell r="AQ13">
            <v>8</v>
          </cell>
          <cell r="AR13">
            <v>6.6</v>
          </cell>
          <cell r="AU13">
            <v>6.6</v>
          </cell>
          <cell r="AV13">
            <v>6.9</v>
          </cell>
          <cell r="AY13">
            <v>6.9</v>
          </cell>
          <cell r="AZ13">
            <v>5.9</v>
          </cell>
          <cell r="BC13">
            <v>5.9</v>
          </cell>
          <cell r="BD13">
            <v>5.9</v>
          </cell>
          <cell r="BG13">
            <v>5.9</v>
          </cell>
          <cell r="BH13">
            <v>0</v>
          </cell>
          <cell r="BI13">
            <v>5.8</v>
          </cell>
          <cell r="BK13">
            <v>5.8</v>
          </cell>
          <cell r="BL13">
            <v>6.8</v>
          </cell>
          <cell r="BO13">
            <v>6.8</v>
          </cell>
          <cell r="BP13">
            <v>6.49</v>
          </cell>
          <cell r="BQ13">
            <v>7.3</v>
          </cell>
          <cell r="BT13">
            <v>7.3</v>
          </cell>
          <cell r="BU13">
            <v>8</v>
          </cell>
          <cell r="BX13">
            <v>8</v>
          </cell>
          <cell r="BY13">
            <v>6.9</v>
          </cell>
          <cell r="CB13">
            <v>6.9</v>
          </cell>
          <cell r="CC13">
            <v>6.3</v>
          </cell>
          <cell r="CF13">
            <v>6.3</v>
          </cell>
          <cell r="CG13">
            <v>0</v>
          </cell>
          <cell r="CH13">
            <v>6.8</v>
          </cell>
          <cell r="CJ13">
            <v>6.8</v>
          </cell>
          <cell r="CK13">
            <v>6.3</v>
          </cell>
          <cell r="CN13">
            <v>6.3</v>
          </cell>
          <cell r="CO13">
            <v>8.5</v>
          </cell>
          <cell r="CR13">
            <v>8.5</v>
          </cell>
          <cell r="CS13">
            <v>0</v>
          </cell>
          <cell r="CT13">
            <v>5.5</v>
          </cell>
          <cell r="CV13">
            <v>5.5</v>
          </cell>
          <cell r="CW13">
            <v>6.99</v>
          </cell>
          <cell r="CX13">
            <v>6.66</v>
          </cell>
          <cell r="CY13">
            <v>4.5</v>
          </cell>
          <cell r="CZ13">
            <v>5.5</v>
          </cell>
          <cell r="DB13">
            <v>5.5</v>
          </cell>
          <cell r="DC13">
            <v>5.8</v>
          </cell>
          <cell r="DF13">
            <v>5.8</v>
          </cell>
          <cell r="DG13">
            <v>5.5</v>
          </cell>
          <cell r="DH13">
            <v>6.62</v>
          </cell>
          <cell r="DI13" t="str">
            <v>Khá</v>
          </cell>
          <cell r="DJ13" t="str">
            <v>Xuất Sắc</v>
          </cell>
          <cell r="DK13" t="str">
            <v>Đ</v>
          </cell>
          <cell r="DL13" t="str">
            <v>Đ</v>
          </cell>
          <cell r="DM13" t="str">
            <v>CNTN</v>
          </cell>
          <cell r="DN13">
            <v>0</v>
          </cell>
          <cell r="DO13">
            <v>0</v>
          </cell>
          <cell r="DP13">
            <v>0</v>
          </cell>
          <cell r="DQ13" t="str">
            <v>ĐỦ ĐK thi TN</v>
          </cell>
          <cell r="DR13" t="str">
            <v>Tháng 5/2015</v>
          </cell>
          <cell r="DT13" t="str">
            <v>Nữ</v>
          </cell>
          <cell r="DU13" t="str">
            <v>Đà Nẵng</v>
          </cell>
          <cell r="DV13" t="str">
            <v>01264184465</v>
          </cell>
          <cell r="DW13" t="str">
            <v>H72/01, K448 TRƯNG NỮ VƯƠNG- TỔ 36- PHƯỜNG HÒA THUẬN ĐÔNG- TP ĐÀ NẴNG</v>
          </cell>
          <cell r="DY13" t="e">
            <v>#N/A</v>
          </cell>
        </row>
        <row r="14">
          <cell r="B14">
            <v>1816217021</v>
          </cell>
          <cell r="C14" t="str">
            <v>Trịnh Thị Mỹ</v>
          </cell>
          <cell r="D14" t="str">
            <v>Linh</v>
          </cell>
          <cell r="E14" t="str">
            <v>10/02/1991</v>
          </cell>
          <cell r="F14" t="str">
            <v>C18KCD1B</v>
          </cell>
          <cell r="G14">
            <v>7.3</v>
          </cell>
          <cell r="J14">
            <v>7.3</v>
          </cell>
          <cell r="K14">
            <v>7.9</v>
          </cell>
          <cell r="N14">
            <v>7.9</v>
          </cell>
          <cell r="O14">
            <v>7.6</v>
          </cell>
          <cell r="R14">
            <v>7.6</v>
          </cell>
          <cell r="S14">
            <v>7.7</v>
          </cell>
          <cell r="V14">
            <v>7.7</v>
          </cell>
          <cell r="W14">
            <v>5.9</v>
          </cell>
          <cell r="Z14">
            <v>5.9</v>
          </cell>
          <cell r="AA14">
            <v>7.7</v>
          </cell>
          <cell r="AD14">
            <v>7.7</v>
          </cell>
          <cell r="AE14">
            <v>6.8</v>
          </cell>
          <cell r="AH14">
            <v>6.8</v>
          </cell>
          <cell r="AI14">
            <v>6.4</v>
          </cell>
          <cell r="AL14">
            <v>6.4</v>
          </cell>
          <cell r="AM14">
            <v>7.31</v>
          </cell>
          <cell r="AN14">
            <v>8.8000000000000007</v>
          </cell>
          <cell r="AQ14">
            <v>8.8000000000000007</v>
          </cell>
          <cell r="AR14">
            <v>7.1</v>
          </cell>
          <cell r="AU14">
            <v>7.1</v>
          </cell>
          <cell r="AV14">
            <v>7.9</v>
          </cell>
          <cell r="AY14">
            <v>7.9</v>
          </cell>
          <cell r="AZ14">
            <v>5.6</v>
          </cell>
          <cell r="BC14">
            <v>5.6</v>
          </cell>
          <cell r="BD14">
            <v>6</v>
          </cell>
          <cell r="BG14">
            <v>6</v>
          </cell>
          <cell r="BH14">
            <v>6.4</v>
          </cell>
          <cell r="BK14">
            <v>6.4</v>
          </cell>
          <cell r="BL14">
            <v>7.7</v>
          </cell>
          <cell r="BO14">
            <v>7.7</v>
          </cell>
          <cell r="BP14">
            <v>6.96</v>
          </cell>
          <cell r="BQ14">
            <v>7.5</v>
          </cell>
          <cell r="BT14">
            <v>7.5</v>
          </cell>
          <cell r="BU14">
            <v>8.9</v>
          </cell>
          <cell r="BX14">
            <v>8.9</v>
          </cell>
          <cell r="BY14">
            <v>7.8</v>
          </cell>
          <cell r="CB14">
            <v>7.8</v>
          </cell>
          <cell r="CC14">
            <v>7.3</v>
          </cell>
          <cell r="CF14">
            <v>7.3</v>
          </cell>
          <cell r="CG14">
            <v>0</v>
          </cell>
          <cell r="CH14">
            <v>5.7</v>
          </cell>
          <cell r="CJ14">
            <v>5.7</v>
          </cell>
          <cell r="CK14">
            <v>8.3000000000000007</v>
          </cell>
          <cell r="CN14">
            <v>8.3000000000000007</v>
          </cell>
          <cell r="CO14">
            <v>9.1</v>
          </cell>
          <cell r="CR14">
            <v>9.1</v>
          </cell>
          <cell r="CS14">
            <v>5.7</v>
          </cell>
          <cell r="CV14">
            <v>5.7</v>
          </cell>
          <cell r="CW14">
            <v>7.56</v>
          </cell>
          <cell r="CX14">
            <v>7.29</v>
          </cell>
          <cell r="CY14">
            <v>6.1</v>
          </cell>
          <cell r="DB14">
            <v>6.1</v>
          </cell>
          <cell r="DC14">
            <v>8.5</v>
          </cell>
          <cell r="DF14">
            <v>8.5</v>
          </cell>
          <cell r="DG14">
            <v>6.1</v>
          </cell>
          <cell r="DH14">
            <v>7.25</v>
          </cell>
          <cell r="DI14" t="str">
            <v>Khá</v>
          </cell>
          <cell r="DJ14" t="str">
            <v>Tốt</v>
          </cell>
          <cell r="DK14" t="str">
            <v>Đ</v>
          </cell>
          <cell r="DL14" t="str">
            <v>Đ</v>
          </cell>
          <cell r="DM14" t="str">
            <v>CNTN</v>
          </cell>
          <cell r="DN14">
            <v>0</v>
          </cell>
          <cell r="DO14">
            <v>0</v>
          </cell>
          <cell r="DP14">
            <v>0</v>
          </cell>
          <cell r="DQ14" t="str">
            <v>ĐỦ ĐK thi TN</v>
          </cell>
          <cell r="DR14" t="str">
            <v>Tháng 9-2014</v>
          </cell>
          <cell r="DT14" t="str">
            <v>Nữ</v>
          </cell>
          <cell r="DU14" t="str">
            <v>Bình Định</v>
          </cell>
          <cell r="DV14" t="str">
            <v>0905338925</v>
          </cell>
          <cell r="DW14" t="str">
            <v>LÂM THỊ ÁNH NGA, 756 ĐIỆN BIÊN PHỦ- TP ĐÀ NẴNG</v>
          </cell>
          <cell r="DY14" t="e">
            <v>#N/A</v>
          </cell>
        </row>
        <row r="15">
          <cell r="B15">
            <v>1816217025</v>
          </cell>
          <cell r="C15" t="str">
            <v>Đoàn Thị Ngọc</v>
          </cell>
          <cell r="D15" t="str">
            <v>Lê</v>
          </cell>
          <cell r="E15" t="str">
            <v>15/08/1992</v>
          </cell>
          <cell r="F15" t="str">
            <v>C18KCD2B</v>
          </cell>
          <cell r="G15">
            <v>5.9</v>
          </cell>
          <cell r="J15">
            <v>5.9</v>
          </cell>
          <cell r="K15">
            <v>7.5</v>
          </cell>
          <cell r="N15">
            <v>7.5</v>
          </cell>
          <cell r="O15">
            <v>4.9000000000000004</v>
          </cell>
          <cell r="R15">
            <v>4.9000000000000004</v>
          </cell>
          <cell r="S15">
            <v>6.1</v>
          </cell>
          <cell r="V15">
            <v>6.1</v>
          </cell>
          <cell r="W15">
            <v>6.7</v>
          </cell>
          <cell r="Z15">
            <v>6.7</v>
          </cell>
          <cell r="AA15">
            <v>0</v>
          </cell>
          <cell r="AB15">
            <v>7.3</v>
          </cell>
          <cell r="AD15">
            <v>7.3</v>
          </cell>
          <cell r="AE15">
            <v>6.3</v>
          </cell>
          <cell r="AH15">
            <v>6.3</v>
          </cell>
          <cell r="AI15">
            <v>6.5</v>
          </cell>
          <cell r="AL15">
            <v>6.5</v>
          </cell>
          <cell r="AM15">
            <v>6.33</v>
          </cell>
          <cell r="AN15">
            <v>0</v>
          </cell>
          <cell r="AO15">
            <v>6.2</v>
          </cell>
          <cell r="AQ15">
            <v>6.2</v>
          </cell>
          <cell r="AR15">
            <v>6.6</v>
          </cell>
          <cell r="AU15">
            <v>6.6</v>
          </cell>
          <cell r="AV15">
            <v>7.2</v>
          </cell>
          <cell r="AY15">
            <v>7.2</v>
          </cell>
          <cell r="AZ15">
            <v>0</v>
          </cell>
          <cell r="BA15">
            <v>6</v>
          </cell>
          <cell r="BC15">
            <v>6</v>
          </cell>
          <cell r="BD15">
            <v>5.8</v>
          </cell>
          <cell r="BG15">
            <v>5.8</v>
          </cell>
          <cell r="BH15">
            <v>7.1</v>
          </cell>
          <cell r="BK15">
            <v>7.1</v>
          </cell>
          <cell r="BL15">
            <v>6.8</v>
          </cell>
          <cell r="BO15">
            <v>6.8</v>
          </cell>
          <cell r="BP15">
            <v>6.47</v>
          </cell>
          <cell r="BQ15">
            <v>7</v>
          </cell>
          <cell r="BT15">
            <v>7</v>
          </cell>
          <cell r="BU15">
            <v>0</v>
          </cell>
          <cell r="BV15">
            <v>6</v>
          </cell>
          <cell r="BX15">
            <v>6</v>
          </cell>
          <cell r="BY15">
            <v>7.5</v>
          </cell>
          <cell r="CB15">
            <v>7.5</v>
          </cell>
          <cell r="CC15">
            <v>6.2</v>
          </cell>
          <cell r="CF15">
            <v>6.2</v>
          </cell>
          <cell r="CG15">
            <v>0</v>
          </cell>
          <cell r="CH15">
            <v>5.7</v>
          </cell>
          <cell r="CI15">
            <v>0</v>
          </cell>
          <cell r="CJ15">
            <v>5.7</v>
          </cell>
          <cell r="CK15">
            <v>5.7</v>
          </cell>
          <cell r="CN15">
            <v>5.7</v>
          </cell>
          <cell r="CO15">
            <v>7.8</v>
          </cell>
          <cell r="CR15">
            <v>7.8</v>
          </cell>
          <cell r="CS15">
            <v>5.8</v>
          </cell>
          <cell r="CV15">
            <v>5.8</v>
          </cell>
          <cell r="CW15">
            <v>6.45</v>
          </cell>
          <cell r="CX15">
            <v>6.42</v>
          </cell>
          <cell r="CY15">
            <v>5.5</v>
          </cell>
          <cell r="DB15">
            <v>5.5</v>
          </cell>
          <cell r="DC15">
            <v>7</v>
          </cell>
          <cell r="DF15">
            <v>7</v>
          </cell>
          <cell r="DG15">
            <v>5.5</v>
          </cell>
          <cell r="DH15">
            <v>6.39</v>
          </cell>
          <cell r="DI15" t="str">
            <v>Trung Bình</v>
          </cell>
          <cell r="DJ15" t="str">
            <v>TB Khá</v>
          </cell>
          <cell r="DK15" t="str">
            <v>Đ</v>
          </cell>
          <cell r="DL15" t="str">
            <v>Đ</v>
          </cell>
          <cell r="DM15" t="str">
            <v>CNTN</v>
          </cell>
          <cell r="DN15">
            <v>0</v>
          </cell>
          <cell r="DO15">
            <v>0</v>
          </cell>
          <cell r="DP15">
            <v>0</v>
          </cell>
          <cell r="DQ15" t="str">
            <v>ĐỦ ĐK thi TN</v>
          </cell>
          <cell r="DR15" t="str">
            <v>Tháng 5/2015</v>
          </cell>
          <cell r="DT15" t="str">
            <v>Nữ</v>
          </cell>
          <cell r="DU15" t="str">
            <v>Quảng Nam</v>
          </cell>
          <cell r="DV15" t="str">
            <v>01663570506</v>
          </cell>
          <cell r="DW15" t="str">
            <v>CÔNG TY MINH PHÚC, SỐ 11B NGUYỄN THÔNG- SƠN TRÀ- TP ĐÀ NẴNG</v>
          </cell>
          <cell r="DY15">
            <v>7</v>
          </cell>
        </row>
        <row r="16">
          <cell r="B16">
            <v>1816217026</v>
          </cell>
          <cell r="C16" t="str">
            <v>Võ Thị</v>
          </cell>
          <cell r="D16" t="str">
            <v>Minh</v>
          </cell>
          <cell r="E16" t="str">
            <v>06/07/1990</v>
          </cell>
          <cell r="F16" t="str">
            <v>C18KCD1B</v>
          </cell>
          <cell r="G16">
            <v>6.5</v>
          </cell>
          <cell r="J16">
            <v>6.5</v>
          </cell>
          <cell r="K16">
            <v>7.3</v>
          </cell>
          <cell r="N16">
            <v>7.3</v>
          </cell>
          <cell r="O16">
            <v>4.9000000000000004</v>
          </cell>
          <cell r="R16">
            <v>4.9000000000000004</v>
          </cell>
          <cell r="S16">
            <v>0</v>
          </cell>
          <cell r="T16">
            <v>6.2</v>
          </cell>
          <cell r="V16">
            <v>6.2</v>
          </cell>
          <cell r="W16">
            <v>6.1</v>
          </cell>
          <cell r="Z16">
            <v>6.1</v>
          </cell>
          <cell r="AA16">
            <v>6</v>
          </cell>
          <cell r="AD16">
            <v>6</v>
          </cell>
          <cell r="AE16">
            <v>5.7</v>
          </cell>
          <cell r="AH16">
            <v>5.7</v>
          </cell>
          <cell r="AI16">
            <v>5.9</v>
          </cell>
          <cell r="AL16">
            <v>5.9</v>
          </cell>
          <cell r="AM16">
            <v>6.01</v>
          </cell>
          <cell r="AN16">
            <v>6.9</v>
          </cell>
          <cell r="AQ16">
            <v>6.9</v>
          </cell>
          <cell r="AR16">
            <v>5.8</v>
          </cell>
          <cell r="AU16">
            <v>5.8</v>
          </cell>
          <cell r="AV16">
            <v>6.9</v>
          </cell>
          <cell r="AY16">
            <v>6.9</v>
          </cell>
          <cell r="AZ16">
            <v>0</v>
          </cell>
          <cell r="BA16">
            <v>5.7</v>
          </cell>
          <cell r="BC16">
            <v>5.7</v>
          </cell>
          <cell r="BD16">
            <v>5.3</v>
          </cell>
          <cell r="BG16">
            <v>5.3</v>
          </cell>
          <cell r="BH16">
            <v>5.2</v>
          </cell>
          <cell r="BK16">
            <v>5.2</v>
          </cell>
          <cell r="BL16">
            <v>0</v>
          </cell>
          <cell r="BM16">
            <v>6.1</v>
          </cell>
          <cell r="BO16">
            <v>6.1</v>
          </cell>
          <cell r="BP16">
            <v>5.94</v>
          </cell>
          <cell r="BQ16">
            <v>6.1</v>
          </cell>
          <cell r="BT16">
            <v>6.1</v>
          </cell>
          <cell r="BU16">
            <v>0</v>
          </cell>
          <cell r="BV16">
            <v>0</v>
          </cell>
          <cell r="BW16">
            <v>4.2</v>
          </cell>
          <cell r="BX16">
            <v>4.2</v>
          </cell>
          <cell r="BY16">
            <v>7.2</v>
          </cell>
          <cell r="CB16">
            <v>7.2</v>
          </cell>
          <cell r="CC16">
            <v>3</v>
          </cell>
          <cell r="CD16">
            <v>0</v>
          </cell>
          <cell r="CE16">
            <v>8.1</v>
          </cell>
          <cell r="CF16">
            <v>8.1</v>
          </cell>
          <cell r="CG16">
            <v>0</v>
          </cell>
          <cell r="CH16">
            <v>6.6</v>
          </cell>
          <cell r="CI16">
            <v>3.1</v>
          </cell>
          <cell r="CJ16">
            <v>6.6</v>
          </cell>
          <cell r="CK16">
            <v>5.4</v>
          </cell>
          <cell r="CN16">
            <v>5.4</v>
          </cell>
          <cell r="CO16">
            <v>7.2</v>
          </cell>
          <cell r="CR16">
            <v>7.2</v>
          </cell>
          <cell r="CS16">
            <v>0</v>
          </cell>
          <cell r="CT16">
            <v>0</v>
          </cell>
          <cell r="CU16">
            <v>7.4</v>
          </cell>
          <cell r="CV16">
            <v>7.4</v>
          </cell>
          <cell r="CW16">
            <v>6.51</v>
          </cell>
          <cell r="CX16">
            <v>6.16</v>
          </cell>
          <cell r="CY16">
            <v>3.5</v>
          </cell>
          <cell r="CZ16" t="str">
            <v>v</v>
          </cell>
          <cell r="DB16">
            <v>3.5</v>
          </cell>
          <cell r="DC16">
            <v>3</v>
          </cell>
          <cell r="DD16" t="str">
            <v>v</v>
          </cell>
          <cell r="DF16">
            <v>3</v>
          </cell>
          <cell r="DG16">
            <v>3.5</v>
          </cell>
          <cell r="DH16">
            <v>6.07</v>
          </cell>
          <cell r="DI16" t="str">
            <v>Trung Bình</v>
          </cell>
          <cell r="DJ16" t="str">
            <v>Tốt</v>
          </cell>
          <cell r="DK16" t="str">
            <v>Đ</v>
          </cell>
          <cell r="DL16" t="str">
            <v>Đ</v>
          </cell>
          <cell r="DM16" t="str">
            <v xml:space="preserve"> </v>
          </cell>
          <cell r="DN16">
            <v>0</v>
          </cell>
          <cell r="DO16">
            <v>0</v>
          </cell>
          <cell r="DP16">
            <v>0</v>
          </cell>
          <cell r="DQ16" t="str">
            <v>ĐỦ ĐK thi TN</v>
          </cell>
          <cell r="DT16" t="str">
            <v>Nữ</v>
          </cell>
          <cell r="DU16" t="str">
            <v>Quảng Nam</v>
          </cell>
          <cell r="DV16" t="str">
            <v>0905083995</v>
          </cell>
          <cell r="DW16" t="str">
            <v>VÕ THỊ QUÝ, 26 NGUYỄN TRI PHƯƠNG- TP ĐÀ NẴNG</v>
          </cell>
          <cell r="DY16">
            <v>3</v>
          </cell>
        </row>
        <row r="17">
          <cell r="B17">
            <v>1816217028</v>
          </cell>
          <cell r="C17" t="str">
            <v>Hà Thị Ngọc</v>
          </cell>
          <cell r="D17" t="str">
            <v>Trinh</v>
          </cell>
          <cell r="E17" t="str">
            <v>05/01/1987</v>
          </cell>
          <cell r="F17" t="str">
            <v>C18KCD1B</v>
          </cell>
          <cell r="G17">
            <v>7.6</v>
          </cell>
          <cell r="J17">
            <v>7.6</v>
          </cell>
          <cell r="K17">
            <v>6.7</v>
          </cell>
          <cell r="N17">
            <v>6.7</v>
          </cell>
          <cell r="O17">
            <v>7.2</v>
          </cell>
          <cell r="R17">
            <v>7.2</v>
          </cell>
          <cell r="S17">
            <v>6.5</v>
          </cell>
          <cell r="V17">
            <v>6.5</v>
          </cell>
          <cell r="W17">
            <v>5.4</v>
          </cell>
          <cell r="Z17">
            <v>5.4</v>
          </cell>
          <cell r="AA17">
            <v>6</v>
          </cell>
          <cell r="AD17">
            <v>6</v>
          </cell>
          <cell r="AE17">
            <v>6.3</v>
          </cell>
          <cell r="AH17">
            <v>6.3</v>
          </cell>
          <cell r="AI17">
            <v>4.5999999999999996</v>
          </cell>
          <cell r="AJ17">
            <v>6.8</v>
          </cell>
          <cell r="AL17">
            <v>6.8</v>
          </cell>
          <cell r="AM17">
            <v>6.52</v>
          </cell>
          <cell r="AN17">
            <v>7.2</v>
          </cell>
          <cell r="AQ17">
            <v>7.2</v>
          </cell>
          <cell r="AR17">
            <v>6</v>
          </cell>
          <cell r="AU17">
            <v>6</v>
          </cell>
          <cell r="AV17">
            <v>7.3</v>
          </cell>
          <cell r="AY17">
            <v>7.3</v>
          </cell>
          <cell r="AZ17">
            <v>5.4</v>
          </cell>
          <cell r="BC17">
            <v>5.4</v>
          </cell>
          <cell r="BD17">
            <v>0</v>
          </cell>
          <cell r="BE17">
            <v>6.4</v>
          </cell>
          <cell r="BG17">
            <v>6.4</v>
          </cell>
          <cell r="BH17">
            <v>6.1</v>
          </cell>
          <cell r="BK17">
            <v>6.1</v>
          </cell>
          <cell r="BL17">
            <v>0</v>
          </cell>
          <cell r="BM17">
            <v>0</v>
          </cell>
          <cell r="BN17">
            <v>4.5</v>
          </cell>
          <cell r="BO17">
            <v>4.5</v>
          </cell>
          <cell r="BP17">
            <v>6.01</v>
          </cell>
          <cell r="BQ17">
            <v>6.9</v>
          </cell>
          <cell r="BT17">
            <v>6.9</v>
          </cell>
          <cell r="BU17">
            <v>7.9</v>
          </cell>
          <cell r="BX17">
            <v>7.9</v>
          </cell>
          <cell r="BY17">
            <v>7.2</v>
          </cell>
          <cell r="CB17">
            <v>7.2</v>
          </cell>
          <cell r="CC17">
            <v>5.9</v>
          </cell>
          <cell r="CF17">
            <v>5.9</v>
          </cell>
          <cell r="CG17">
            <v>0</v>
          </cell>
          <cell r="CH17">
            <v>4.2</v>
          </cell>
          <cell r="CI17">
            <v>0</v>
          </cell>
          <cell r="CJ17">
            <v>4.2</v>
          </cell>
          <cell r="CK17">
            <v>6.5</v>
          </cell>
          <cell r="CN17">
            <v>6.5</v>
          </cell>
          <cell r="CO17">
            <v>8.3000000000000007</v>
          </cell>
          <cell r="CR17">
            <v>8.3000000000000007</v>
          </cell>
          <cell r="CS17">
            <v>5.4</v>
          </cell>
          <cell r="CV17">
            <v>5.4</v>
          </cell>
          <cell r="CW17">
            <v>6.51</v>
          </cell>
          <cell r="CX17">
            <v>6.35</v>
          </cell>
          <cell r="CY17">
            <v>5.9</v>
          </cell>
          <cell r="DB17">
            <v>5.9</v>
          </cell>
          <cell r="DC17" t="str">
            <v>v</v>
          </cell>
          <cell r="DD17">
            <v>6.5</v>
          </cell>
          <cell r="DF17">
            <v>6.5</v>
          </cell>
          <cell r="DG17">
            <v>5.9</v>
          </cell>
          <cell r="DH17">
            <v>6.34</v>
          </cell>
          <cell r="DI17" t="str">
            <v>Trung Bình</v>
          </cell>
          <cell r="DJ17" t="str">
            <v>Tốt</v>
          </cell>
          <cell r="DK17" t="str">
            <v>Đ</v>
          </cell>
          <cell r="DL17" t="str">
            <v>Đ</v>
          </cell>
          <cell r="DM17" t="str">
            <v>CNTN</v>
          </cell>
          <cell r="DN17">
            <v>0</v>
          </cell>
          <cell r="DO17">
            <v>0</v>
          </cell>
          <cell r="DP17">
            <v>0</v>
          </cell>
          <cell r="DQ17" t="str">
            <v>ĐỦ ĐK thi TN</v>
          </cell>
          <cell r="DR17" t="str">
            <v>Tháng 12/2015</v>
          </cell>
          <cell r="DT17" t="str">
            <v>Nữ</v>
          </cell>
          <cell r="DU17" t="str">
            <v>Gia Lai</v>
          </cell>
          <cell r="DV17">
            <v>0</v>
          </cell>
          <cell r="DW17" t="str">
            <v>34 ĐINH TIÊN HOÀNG- TP PLEIKU- TỈNH GIA LAI</v>
          </cell>
          <cell r="DY17" t="str">
            <v>V</v>
          </cell>
        </row>
        <row r="18">
          <cell r="B18">
            <v>1816217029</v>
          </cell>
          <cell r="C18" t="str">
            <v>Nguyễn Nữ Quỳnh</v>
          </cell>
          <cell r="D18" t="str">
            <v>Thư</v>
          </cell>
          <cell r="E18" t="str">
            <v>05/10/1992</v>
          </cell>
          <cell r="F18" t="str">
            <v>C18KCD1B</v>
          </cell>
          <cell r="G18">
            <v>7.6</v>
          </cell>
          <cell r="J18">
            <v>7.6</v>
          </cell>
          <cell r="K18">
            <v>7.5</v>
          </cell>
          <cell r="N18">
            <v>7.5</v>
          </cell>
          <cell r="O18">
            <v>6.1</v>
          </cell>
          <cell r="R18">
            <v>6.1</v>
          </cell>
          <cell r="S18">
            <v>6.8</v>
          </cell>
          <cell r="V18">
            <v>6.8</v>
          </cell>
          <cell r="W18">
            <v>5.8</v>
          </cell>
          <cell r="Z18">
            <v>5.8</v>
          </cell>
          <cell r="AA18">
            <v>6.9</v>
          </cell>
          <cell r="AD18">
            <v>6.9</v>
          </cell>
          <cell r="AE18">
            <v>6.1</v>
          </cell>
          <cell r="AH18">
            <v>6.1</v>
          </cell>
          <cell r="AI18">
            <v>5.5</v>
          </cell>
          <cell r="AL18">
            <v>5.5</v>
          </cell>
          <cell r="AM18">
            <v>6.64</v>
          </cell>
          <cell r="AN18">
            <v>8</v>
          </cell>
          <cell r="AQ18">
            <v>8</v>
          </cell>
          <cell r="AR18">
            <v>6.4</v>
          </cell>
          <cell r="AU18">
            <v>6.4</v>
          </cell>
          <cell r="AV18">
            <v>7.7</v>
          </cell>
          <cell r="AY18">
            <v>7.7</v>
          </cell>
          <cell r="AZ18">
            <v>5.7</v>
          </cell>
          <cell r="BC18">
            <v>5.7</v>
          </cell>
          <cell r="BD18">
            <v>5.7</v>
          </cell>
          <cell r="BG18">
            <v>5.7</v>
          </cell>
          <cell r="BH18">
            <v>5.8</v>
          </cell>
          <cell r="BK18">
            <v>5.8</v>
          </cell>
          <cell r="BL18">
            <v>6.8</v>
          </cell>
          <cell r="BO18">
            <v>6.8</v>
          </cell>
          <cell r="BP18">
            <v>6.49</v>
          </cell>
          <cell r="BQ18">
            <v>7</v>
          </cell>
          <cell r="BT18">
            <v>7</v>
          </cell>
          <cell r="BU18">
            <v>8.3000000000000007</v>
          </cell>
          <cell r="BX18">
            <v>8.3000000000000007</v>
          </cell>
          <cell r="BY18">
            <v>4.9000000000000004</v>
          </cell>
          <cell r="CB18">
            <v>4.9000000000000004</v>
          </cell>
          <cell r="CC18">
            <v>7.1</v>
          </cell>
          <cell r="CF18">
            <v>7.1</v>
          </cell>
          <cell r="CG18">
            <v>0</v>
          </cell>
          <cell r="CH18">
            <v>0</v>
          </cell>
          <cell r="CI18">
            <v>6.3</v>
          </cell>
          <cell r="CJ18">
            <v>6.3</v>
          </cell>
          <cell r="CK18">
            <v>6.8</v>
          </cell>
          <cell r="CN18">
            <v>6.8</v>
          </cell>
          <cell r="CO18">
            <v>8.6999999999999993</v>
          </cell>
          <cell r="CR18">
            <v>8.6999999999999993</v>
          </cell>
          <cell r="CS18">
            <v>5.0999999999999996</v>
          </cell>
          <cell r="CV18">
            <v>5.0999999999999996</v>
          </cell>
          <cell r="CW18">
            <v>6.85</v>
          </cell>
          <cell r="CX18">
            <v>6.67</v>
          </cell>
          <cell r="CY18">
            <v>5.5</v>
          </cell>
          <cell r="CZ18">
            <v>2</v>
          </cell>
          <cell r="DB18">
            <v>5.5</v>
          </cell>
          <cell r="DC18">
            <v>8</v>
          </cell>
          <cell r="DF18">
            <v>8</v>
          </cell>
          <cell r="DG18">
            <v>5.5</v>
          </cell>
          <cell r="DH18">
            <v>6.63</v>
          </cell>
          <cell r="DI18" t="str">
            <v>Khá</v>
          </cell>
          <cell r="DJ18" t="str">
            <v>Tốt</v>
          </cell>
          <cell r="DK18" t="str">
            <v>Đ</v>
          </cell>
          <cell r="DL18" t="str">
            <v>Đ</v>
          </cell>
          <cell r="DM18" t="str">
            <v>CNTN</v>
          </cell>
          <cell r="DN18">
            <v>0</v>
          </cell>
          <cell r="DO18">
            <v>0</v>
          </cell>
          <cell r="DP18">
            <v>0</v>
          </cell>
          <cell r="DQ18" t="str">
            <v>ĐỦ ĐK thi TN</v>
          </cell>
          <cell r="DR18" t="str">
            <v>Tháng 5/2015</v>
          </cell>
          <cell r="DT18" t="str">
            <v>Nữ</v>
          </cell>
          <cell r="DU18" t="str">
            <v>Quảng Nam</v>
          </cell>
          <cell r="DV18" t="str">
            <v>01262529935</v>
          </cell>
          <cell r="DW18" t="str">
            <v>54/12 HÙNG VƯƠNG- TP HỘI AN- QUẢNG NAM</v>
          </cell>
          <cell r="DY18" t="e">
            <v>#N/A</v>
          </cell>
        </row>
        <row r="19">
          <cell r="B19">
            <v>1816217032</v>
          </cell>
          <cell r="C19" t="str">
            <v>Nguyễn Thị Kiều</v>
          </cell>
          <cell r="D19" t="str">
            <v>Nga</v>
          </cell>
          <cell r="E19" t="str">
            <v>20/05/1992</v>
          </cell>
          <cell r="F19" t="str">
            <v>C18KCD1B</v>
          </cell>
          <cell r="G19">
            <v>5.9</v>
          </cell>
          <cell r="J19">
            <v>5.9</v>
          </cell>
          <cell r="K19">
            <v>6.9</v>
          </cell>
          <cell r="N19">
            <v>6.9</v>
          </cell>
          <cell r="O19">
            <v>6.2</v>
          </cell>
          <cell r="R19">
            <v>6.2</v>
          </cell>
          <cell r="S19">
            <v>0</v>
          </cell>
          <cell r="T19">
            <v>6.3</v>
          </cell>
          <cell r="V19">
            <v>6.3</v>
          </cell>
          <cell r="W19">
            <v>6.3</v>
          </cell>
          <cell r="Z19">
            <v>6.3</v>
          </cell>
          <cell r="AA19">
            <v>7.3</v>
          </cell>
          <cell r="AD19">
            <v>7.3</v>
          </cell>
          <cell r="AE19">
            <v>6.4</v>
          </cell>
          <cell r="AH19">
            <v>6.4</v>
          </cell>
          <cell r="AI19">
            <v>7.1</v>
          </cell>
          <cell r="AL19">
            <v>7.1</v>
          </cell>
          <cell r="AM19">
            <v>6.49</v>
          </cell>
          <cell r="AN19">
            <v>8.8000000000000007</v>
          </cell>
          <cell r="AQ19">
            <v>8.8000000000000007</v>
          </cell>
          <cell r="AR19">
            <v>6.2</v>
          </cell>
          <cell r="AU19">
            <v>6.2</v>
          </cell>
          <cell r="AV19">
            <v>7.2</v>
          </cell>
          <cell r="AY19">
            <v>7.2</v>
          </cell>
          <cell r="AZ19">
            <v>5.4</v>
          </cell>
          <cell r="BC19">
            <v>5.4</v>
          </cell>
          <cell r="BD19">
            <v>5.8</v>
          </cell>
          <cell r="BG19">
            <v>5.8</v>
          </cell>
          <cell r="BH19">
            <v>5.5</v>
          </cell>
          <cell r="BK19">
            <v>5.5</v>
          </cell>
          <cell r="BL19">
            <v>0</v>
          </cell>
          <cell r="BM19">
            <v>0</v>
          </cell>
          <cell r="BN19">
            <v>4.8</v>
          </cell>
          <cell r="BO19">
            <v>4.8</v>
          </cell>
          <cell r="BP19">
            <v>6.08</v>
          </cell>
          <cell r="BQ19">
            <v>7.2</v>
          </cell>
          <cell r="BT19">
            <v>7.2</v>
          </cell>
          <cell r="BU19">
            <v>7.8</v>
          </cell>
          <cell r="BX19">
            <v>7.8</v>
          </cell>
          <cell r="BY19">
            <v>7.6</v>
          </cell>
          <cell r="CB19">
            <v>7.6</v>
          </cell>
          <cell r="CC19">
            <v>6.9</v>
          </cell>
          <cell r="CF19">
            <v>6.9</v>
          </cell>
          <cell r="CG19">
            <v>0</v>
          </cell>
          <cell r="CH19">
            <v>0</v>
          </cell>
          <cell r="CI19">
            <v>6.7</v>
          </cell>
          <cell r="CJ19">
            <v>6.7</v>
          </cell>
          <cell r="CK19">
            <v>7.8</v>
          </cell>
          <cell r="CN19">
            <v>7.8</v>
          </cell>
          <cell r="CO19">
            <v>8.8000000000000007</v>
          </cell>
          <cell r="CR19">
            <v>8.8000000000000007</v>
          </cell>
          <cell r="CS19">
            <v>5.5</v>
          </cell>
          <cell r="CV19">
            <v>5.5</v>
          </cell>
          <cell r="CW19">
            <v>7.36</v>
          </cell>
          <cell r="CX19">
            <v>6.67</v>
          </cell>
          <cell r="CZ19">
            <v>8.8000000000000007</v>
          </cell>
          <cell r="DB19">
            <v>8.8000000000000007</v>
          </cell>
          <cell r="DC19">
            <v>6</v>
          </cell>
          <cell r="DF19">
            <v>6</v>
          </cell>
          <cell r="DG19">
            <v>8.8000000000000007</v>
          </cell>
          <cell r="DH19">
            <v>6.74</v>
          </cell>
          <cell r="DI19" t="str">
            <v>Khá</v>
          </cell>
          <cell r="DJ19" t="str">
            <v>Tốt</v>
          </cell>
          <cell r="DK19" t="str">
            <v>Đ</v>
          </cell>
          <cell r="DL19" t="str">
            <v>Đ</v>
          </cell>
          <cell r="DM19" t="str">
            <v>CNTN</v>
          </cell>
          <cell r="DN19">
            <v>0</v>
          </cell>
          <cell r="DO19">
            <v>0</v>
          </cell>
          <cell r="DP19">
            <v>0</v>
          </cell>
          <cell r="DQ19" t="str">
            <v>ĐỦ ĐK thi TN</v>
          </cell>
          <cell r="DR19" t="str">
            <v>Tháng 12-2014</v>
          </cell>
          <cell r="DT19" t="str">
            <v>Nữ</v>
          </cell>
          <cell r="DU19" t="str">
            <v>Đà Nẵng</v>
          </cell>
          <cell r="DV19" t="str">
            <v>0906448022</v>
          </cell>
          <cell r="DW19" t="str">
            <v>K125/18 LÊ ĐÌNH DƯƠNG- TP ĐÀ NẴNG</v>
          </cell>
          <cell r="DY19" t="e">
            <v>#N/A</v>
          </cell>
        </row>
        <row r="20">
          <cell r="B20">
            <v>1816217033</v>
          </cell>
          <cell r="C20" t="str">
            <v>Trần Thị Như</v>
          </cell>
          <cell r="D20" t="str">
            <v>Toàn</v>
          </cell>
          <cell r="E20" t="str">
            <v>12/10/1990</v>
          </cell>
          <cell r="F20" t="str">
            <v>C18KCD1B</v>
          </cell>
          <cell r="G20">
            <v>6.1</v>
          </cell>
          <cell r="J20">
            <v>6.1</v>
          </cell>
          <cell r="K20">
            <v>7.4</v>
          </cell>
          <cell r="N20">
            <v>7.4</v>
          </cell>
          <cell r="O20">
            <v>6.7</v>
          </cell>
          <cell r="R20">
            <v>6.7</v>
          </cell>
          <cell r="S20">
            <v>5.4</v>
          </cell>
          <cell r="V20">
            <v>5.4</v>
          </cell>
          <cell r="W20">
            <v>6.8</v>
          </cell>
          <cell r="Z20">
            <v>6.8</v>
          </cell>
          <cell r="AA20">
            <v>6.9</v>
          </cell>
          <cell r="AD20">
            <v>6.9</v>
          </cell>
          <cell r="AE20">
            <v>6.3</v>
          </cell>
          <cell r="AH20">
            <v>6.3</v>
          </cell>
          <cell r="AI20">
            <v>4.4000000000000004</v>
          </cell>
          <cell r="AJ20">
            <v>7.4</v>
          </cell>
          <cell r="AL20">
            <v>7.4</v>
          </cell>
          <cell r="AM20">
            <v>6.47</v>
          </cell>
          <cell r="AN20">
            <v>8.6</v>
          </cell>
          <cell r="AQ20">
            <v>8.6</v>
          </cell>
          <cell r="AR20">
            <v>6.5</v>
          </cell>
          <cell r="AU20">
            <v>6.5</v>
          </cell>
          <cell r="AV20">
            <v>7.5</v>
          </cell>
          <cell r="AY20">
            <v>7.5</v>
          </cell>
          <cell r="AZ20">
            <v>5.7</v>
          </cell>
          <cell r="BC20">
            <v>5.7</v>
          </cell>
          <cell r="BD20">
            <v>5.7</v>
          </cell>
          <cell r="BG20">
            <v>5.7</v>
          </cell>
          <cell r="BH20">
            <v>5.7</v>
          </cell>
          <cell r="BK20">
            <v>5.7</v>
          </cell>
          <cell r="BL20">
            <v>6.7</v>
          </cell>
          <cell r="BO20">
            <v>6.7</v>
          </cell>
          <cell r="BP20">
            <v>6.52</v>
          </cell>
          <cell r="BQ20">
            <v>6.3</v>
          </cell>
          <cell r="BT20">
            <v>6.3</v>
          </cell>
          <cell r="BU20">
            <v>6.1</v>
          </cell>
          <cell r="BX20">
            <v>6.1</v>
          </cell>
          <cell r="BY20">
            <v>7.5</v>
          </cell>
          <cell r="CB20">
            <v>7.5</v>
          </cell>
          <cell r="CC20">
            <v>7</v>
          </cell>
          <cell r="CF20">
            <v>7</v>
          </cell>
          <cell r="CG20">
            <v>0</v>
          </cell>
          <cell r="CH20">
            <v>6</v>
          </cell>
          <cell r="CJ20">
            <v>6</v>
          </cell>
          <cell r="CK20">
            <v>6.9</v>
          </cell>
          <cell r="CN20">
            <v>6.9</v>
          </cell>
          <cell r="CO20">
            <v>8.3000000000000007</v>
          </cell>
          <cell r="CR20">
            <v>8.3000000000000007</v>
          </cell>
          <cell r="CS20">
            <v>4.9000000000000004</v>
          </cell>
          <cell r="CV20">
            <v>4.9000000000000004</v>
          </cell>
          <cell r="CW20">
            <v>6.69</v>
          </cell>
          <cell r="CX20">
            <v>6.57</v>
          </cell>
          <cell r="CY20">
            <v>6.4</v>
          </cell>
          <cell r="DB20">
            <v>6.4</v>
          </cell>
          <cell r="DC20">
            <v>8</v>
          </cell>
          <cell r="DF20">
            <v>8</v>
          </cell>
          <cell r="DG20">
            <v>6.4</v>
          </cell>
          <cell r="DH20">
            <v>6.56</v>
          </cell>
          <cell r="DI20" t="str">
            <v>Khá</v>
          </cell>
          <cell r="DJ20" t="str">
            <v>Tốt</v>
          </cell>
          <cell r="DK20" t="str">
            <v>Đ</v>
          </cell>
          <cell r="DL20" t="str">
            <v>Đ</v>
          </cell>
          <cell r="DM20" t="str">
            <v>CNTN</v>
          </cell>
          <cell r="DN20">
            <v>0</v>
          </cell>
          <cell r="DO20">
            <v>0</v>
          </cell>
          <cell r="DP20">
            <v>0</v>
          </cell>
          <cell r="DQ20" t="str">
            <v>ĐỦ ĐK thi TN</v>
          </cell>
          <cell r="DR20" t="str">
            <v>Tháng 9-2014</v>
          </cell>
          <cell r="DT20" t="str">
            <v>Nữ</v>
          </cell>
          <cell r="DU20" t="str">
            <v>Quảng Nam</v>
          </cell>
          <cell r="DV20" t="str">
            <v>0909845182</v>
          </cell>
          <cell r="DW20" t="str">
            <v>TRẦN VĂN ĐÀO, THÔN 4- XÃ PHÚ THỌ- QUẾ SƠN- QUẢNG NAM</v>
          </cell>
          <cell r="DY20" t="e">
            <v>#N/A</v>
          </cell>
        </row>
        <row r="21">
          <cell r="B21">
            <v>1816217040</v>
          </cell>
          <cell r="C21" t="str">
            <v>Phan Quỳnh</v>
          </cell>
          <cell r="D21" t="str">
            <v>Trang</v>
          </cell>
          <cell r="E21" t="str">
            <v>02/07/1992</v>
          </cell>
          <cell r="F21" t="str">
            <v>C18KCD1B</v>
          </cell>
          <cell r="G21">
            <v>6.4</v>
          </cell>
          <cell r="J21">
            <v>6.4</v>
          </cell>
          <cell r="K21">
            <v>7.8</v>
          </cell>
          <cell r="N21">
            <v>7.8</v>
          </cell>
          <cell r="O21">
            <v>7.4</v>
          </cell>
          <cell r="R21">
            <v>7.4</v>
          </cell>
          <cell r="S21">
            <v>7.6</v>
          </cell>
          <cell r="V21">
            <v>7.6</v>
          </cell>
          <cell r="W21">
            <v>6.6</v>
          </cell>
          <cell r="Z21">
            <v>6.6</v>
          </cell>
          <cell r="AA21">
            <v>7.8</v>
          </cell>
          <cell r="AD21">
            <v>7.8</v>
          </cell>
          <cell r="AE21">
            <v>5.9</v>
          </cell>
          <cell r="AH21">
            <v>5.9</v>
          </cell>
          <cell r="AI21">
            <v>9.5</v>
          </cell>
          <cell r="AL21">
            <v>9.5</v>
          </cell>
          <cell r="AM21">
            <v>7.09</v>
          </cell>
          <cell r="AN21">
            <v>6.5</v>
          </cell>
          <cell r="AQ21">
            <v>6.5</v>
          </cell>
          <cell r="AR21">
            <v>7.1</v>
          </cell>
          <cell r="AU21">
            <v>7.1</v>
          </cell>
          <cell r="AV21">
            <v>7.2</v>
          </cell>
          <cell r="AY21">
            <v>7.2</v>
          </cell>
          <cell r="AZ21">
            <v>6.1</v>
          </cell>
          <cell r="BC21">
            <v>6.1</v>
          </cell>
          <cell r="BD21">
            <v>6.1</v>
          </cell>
          <cell r="BG21">
            <v>6.1</v>
          </cell>
          <cell r="BH21">
            <v>6.4</v>
          </cell>
          <cell r="BK21">
            <v>6.4</v>
          </cell>
          <cell r="BL21">
            <v>7.3</v>
          </cell>
          <cell r="BO21">
            <v>7.3</v>
          </cell>
          <cell r="BP21">
            <v>6.64</v>
          </cell>
          <cell r="BQ21">
            <v>7.4</v>
          </cell>
          <cell r="BT21">
            <v>7.4</v>
          </cell>
          <cell r="BU21">
            <v>9.1</v>
          </cell>
          <cell r="BX21">
            <v>9.1</v>
          </cell>
          <cell r="BY21">
            <v>7.2</v>
          </cell>
          <cell r="CB21">
            <v>7.2</v>
          </cell>
          <cell r="CC21">
            <v>6.4</v>
          </cell>
          <cell r="CF21">
            <v>6.4</v>
          </cell>
          <cell r="CG21">
            <v>0</v>
          </cell>
          <cell r="CH21">
            <v>6.2</v>
          </cell>
          <cell r="CJ21">
            <v>6.2</v>
          </cell>
          <cell r="CK21">
            <v>8</v>
          </cell>
          <cell r="CN21">
            <v>8</v>
          </cell>
          <cell r="CO21">
            <v>8.6</v>
          </cell>
          <cell r="CR21">
            <v>8.6</v>
          </cell>
          <cell r="CS21">
            <v>6.2</v>
          </cell>
          <cell r="CV21">
            <v>6.2</v>
          </cell>
          <cell r="CW21">
            <v>7.42</v>
          </cell>
          <cell r="CX21">
            <v>7.07</v>
          </cell>
          <cell r="CY21">
            <v>6.6</v>
          </cell>
          <cell r="DB21">
            <v>6.6</v>
          </cell>
          <cell r="DC21">
            <v>7.7</v>
          </cell>
          <cell r="DF21">
            <v>7.7</v>
          </cell>
          <cell r="DG21">
            <v>6.6</v>
          </cell>
          <cell r="DH21">
            <v>7.05</v>
          </cell>
          <cell r="DI21" t="str">
            <v>Khá</v>
          </cell>
          <cell r="DJ21" t="str">
            <v>Tốt</v>
          </cell>
          <cell r="DK21" t="str">
            <v>Đ</v>
          </cell>
          <cell r="DL21" t="str">
            <v>Đ</v>
          </cell>
          <cell r="DM21" t="str">
            <v>CNTN</v>
          </cell>
          <cell r="DN21">
            <v>0</v>
          </cell>
          <cell r="DO21">
            <v>0</v>
          </cell>
          <cell r="DP21">
            <v>0</v>
          </cell>
          <cell r="DQ21" t="str">
            <v>ĐỦ ĐK thi TN</v>
          </cell>
          <cell r="DR21" t="str">
            <v>Tháng 9-2014</v>
          </cell>
          <cell r="DT21" t="str">
            <v>Nữ</v>
          </cell>
          <cell r="DU21" t="str">
            <v>Nghệ An</v>
          </cell>
          <cell r="DV21" t="str">
            <v>0386258588</v>
          </cell>
          <cell r="DW21" t="str">
            <v>TRỊNH THỊ NGỌC HỒNG, TỔ 5, KHỐI 250, QUANG TIẾN, THÁI HÒA, NGHỆ AN</v>
          </cell>
          <cell r="DY21" t="e">
            <v>#N/A</v>
          </cell>
        </row>
        <row r="22">
          <cell r="B22">
            <v>1816217043</v>
          </cell>
          <cell r="C22" t="str">
            <v>Huỳnh Phương</v>
          </cell>
          <cell r="D22" t="str">
            <v>Vy</v>
          </cell>
          <cell r="E22" t="str">
            <v>10/04/1990</v>
          </cell>
          <cell r="F22" t="str">
            <v>C18KCD1B</v>
          </cell>
          <cell r="G22">
            <v>8.4</v>
          </cell>
          <cell r="J22">
            <v>8.4</v>
          </cell>
          <cell r="K22">
            <v>8.1999999999999993</v>
          </cell>
          <cell r="N22">
            <v>8.1999999999999993</v>
          </cell>
          <cell r="O22">
            <v>7.6</v>
          </cell>
          <cell r="R22">
            <v>7.6</v>
          </cell>
          <cell r="S22">
            <v>6.9</v>
          </cell>
          <cell r="V22">
            <v>6.9</v>
          </cell>
          <cell r="W22">
            <v>6.6</v>
          </cell>
          <cell r="Z22">
            <v>6.6</v>
          </cell>
          <cell r="AA22">
            <v>6.7</v>
          </cell>
          <cell r="AD22">
            <v>6.7</v>
          </cell>
          <cell r="AE22">
            <v>6.3</v>
          </cell>
          <cell r="AH22">
            <v>6.3</v>
          </cell>
          <cell r="AI22">
            <v>7.6</v>
          </cell>
          <cell r="AL22">
            <v>7.6</v>
          </cell>
          <cell r="AM22">
            <v>7.16</v>
          </cell>
          <cell r="AN22">
            <v>7.5</v>
          </cell>
          <cell r="AQ22">
            <v>7.5</v>
          </cell>
          <cell r="AR22">
            <v>6.9</v>
          </cell>
          <cell r="AU22">
            <v>6.9</v>
          </cell>
          <cell r="AV22">
            <v>7.2</v>
          </cell>
          <cell r="AY22">
            <v>7.2</v>
          </cell>
          <cell r="AZ22">
            <v>5.9</v>
          </cell>
          <cell r="BC22">
            <v>5.9</v>
          </cell>
          <cell r="BD22">
            <v>6.1</v>
          </cell>
          <cell r="BG22">
            <v>6.1</v>
          </cell>
          <cell r="BH22">
            <v>7.1</v>
          </cell>
          <cell r="BK22">
            <v>7.1</v>
          </cell>
          <cell r="BL22">
            <v>8.4</v>
          </cell>
          <cell r="BO22">
            <v>8.4</v>
          </cell>
          <cell r="BP22">
            <v>6.98</v>
          </cell>
          <cell r="BQ22">
            <v>6.7</v>
          </cell>
          <cell r="BT22">
            <v>6.7</v>
          </cell>
          <cell r="BU22">
            <v>8.6999999999999993</v>
          </cell>
          <cell r="BX22">
            <v>8.6999999999999993</v>
          </cell>
          <cell r="BY22">
            <v>7.5</v>
          </cell>
          <cell r="CB22">
            <v>7.5</v>
          </cell>
          <cell r="CC22">
            <v>6.8</v>
          </cell>
          <cell r="CF22">
            <v>6.8</v>
          </cell>
          <cell r="CG22">
            <v>5.7</v>
          </cell>
          <cell r="CJ22">
            <v>5.7</v>
          </cell>
          <cell r="CK22">
            <v>7.5</v>
          </cell>
          <cell r="CN22">
            <v>7.5</v>
          </cell>
          <cell r="CO22">
            <v>8.6999999999999993</v>
          </cell>
          <cell r="CR22">
            <v>8.6999999999999993</v>
          </cell>
          <cell r="CS22">
            <v>7.4</v>
          </cell>
          <cell r="CV22">
            <v>7.4</v>
          </cell>
          <cell r="CW22">
            <v>7.36</v>
          </cell>
          <cell r="CX22">
            <v>7.17</v>
          </cell>
          <cell r="CY22">
            <v>7.9</v>
          </cell>
          <cell r="DB22">
            <v>7.9</v>
          </cell>
          <cell r="DC22">
            <v>7.8</v>
          </cell>
          <cell r="DF22">
            <v>7.8</v>
          </cell>
          <cell r="DG22">
            <v>7.9</v>
          </cell>
          <cell r="DH22">
            <v>7.2</v>
          </cell>
          <cell r="DI22" t="str">
            <v>Khá</v>
          </cell>
          <cell r="DJ22" t="str">
            <v>Tốt</v>
          </cell>
          <cell r="DK22" t="str">
            <v>Đ</v>
          </cell>
          <cell r="DL22" t="str">
            <v>Đ</v>
          </cell>
          <cell r="DM22" t="str">
            <v>CNTN</v>
          </cell>
          <cell r="DN22">
            <v>0</v>
          </cell>
          <cell r="DO22">
            <v>0</v>
          </cell>
          <cell r="DP22">
            <v>0</v>
          </cell>
          <cell r="DQ22" t="str">
            <v>ĐỦ ĐK thi TN</v>
          </cell>
          <cell r="DR22" t="str">
            <v>Tháng 9-2014</v>
          </cell>
          <cell r="DT22" t="str">
            <v>Nữ</v>
          </cell>
          <cell r="DU22" t="str">
            <v>Đà Nẵng</v>
          </cell>
          <cell r="DV22" t="str">
            <v>0932539993</v>
          </cell>
          <cell r="DW22" t="str">
            <v>HUỲNH PHƯƠNG VY - K5/55 LÊ HỮU TRÁC - SƠN TRÀ - ĐÀ NẴNG</v>
          </cell>
          <cell r="DY22" t="e">
            <v>#N/A</v>
          </cell>
        </row>
        <row r="23">
          <cell r="B23">
            <v>1816217047</v>
          </cell>
          <cell r="C23" t="str">
            <v>Nguyễn Thị</v>
          </cell>
          <cell r="D23" t="str">
            <v>Quyên</v>
          </cell>
          <cell r="E23" t="str">
            <v>05/12/1988</v>
          </cell>
          <cell r="F23" t="str">
            <v>C18KCD1B</v>
          </cell>
          <cell r="G23">
            <v>6.6</v>
          </cell>
          <cell r="J23">
            <v>6.6</v>
          </cell>
          <cell r="K23">
            <v>7.3</v>
          </cell>
          <cell r="N23">
            <v>7.3</v>
          </cell>
          <cell r="O23">
            <v>7.4</v>
          </cell>
          <cell r="R23">
            <v>7.4</v>
          </cell>
          <cell r="S23">
            <v>7.6</v>
          </cell>
          <cell r="V23">
            <v>7.6</v>
          </cell>
          <cell r="W23">
            <v>7.4</v>
          </cell>
          <cell r="Z23">
            <v>7.4</v>
          </cell>
          <cell r="AA23">
            <v>7.1</v>
          </cell>
          <cell r="AD23">
            <v>7.1</v>
          </cell>
          <cell r="AE23">
            <v>5.5</v>
          </cell>
          <cell r="AH23">
            <v>5.5</v>
          </cell>
          <cell r="AI23">
            <v>8.8000000000000007</v>
          </cell>
          <cell r="AL23">
            <v>8.8000000000000007</v>
          </cell>
          <cell r="AM23">
            <v>6.97</v>
          </cell>
          <cell r="AN23">
            <v>8.6</v>
          </cell>
          <cell r="AQ23">
            <v>8.6</v>
          </cell>
          <cell r="AR23">
            <v>6.4</v>
          </cell>
          <cell r="AU23">
            <v>6.4</v>
          </cell>
          <cell r="AV23">
            <v>6</v>
          </cell>
          <cell r="AY23">
            <v>6</v>
          </cell>
          <cell r="AZ23">
            <v>5.4</v>
          </cell>
          <cell r="BC23">
            <v>5.4</v>
          </cell>
          <cell r="BD23">
            <v>6.8</v>
          </cell>
          <cell r="BG23">
            <v>6.8</v>
          </cell>
          <cell r="BH23">
            <v>7</v>
          </cell>
          <cell r="BK23">
            <v>7</v>
          </cell>
          <cell r="BL23">
            <v>8</v>
          </cell>
          <cell r="BO23">
            <v>8</v>
          </cell>
          <cell r="BP23">
            <v>6.86</v>
          </cell>
          <cell r="BQ23">
            <v>6.7</v>
          </cell>
          <cell r="BT23">
            <v>6.7</v>
          </cell>
          <cell r="BU23">
            <v>8.9</v>
          </cell>
          <cell r="BX23">
            <v>8.9</v>
          </cell>
          <cell r="BY23">
            <v>7.5</v>
          </cell>
          <cell r="CB23">
            <v>7.5</v>
          </cell>
          <cell r="CC23">
            <v>8.1999999999999993</v>
          </cell>
          <cell r="CF23">
            <v>8.1999999999999993</v>
          </cell>
          <cell r="CG23">
            <v>6.5</v>
          </cell>
          <cell r="CJ23">
            <v>6.5</v>
          </cell>
          <cell r="CK23">
            <v>8.4</v>
          </cell>
          <cell r="CN23">
            <v>8.4</v>
          </cell>
          <cell r="CO23">
            <v>9.1999999999999993</v>
          </cell>
          <cell r="CR23">
            <v>9.1999999999999993</v>
          </cell>
          <cell r="CS23">
            <v>8.1</v>
          </cell>
          <cell r="CV23">
            <v>8.1</v>
          </cell>
          <cell r="CW23">
            <v>7.95</v>
          </cell>
          <cell r="CX23">
            <v>7.28</v>
          </cell>
          <cell r="CY23">
            <v>8.4</v>
          </cell>
          <cell r="DB23">
            <v>8.4</v>
          </cell>
          <cell r="DC23">
            <v>9</v>
          </cell>
          <cell r="DF23">
            <v>9</v>
          </cell>
          <cell r="DG23">
            <v>8.4</v>
          </cell>
          <cell r="DH23">
            <v>7.32</v>
          </cell>
          <cell r="DI23" t="str">
            <v>Khá</v>
          </cell>
          <cell r="DJ23" t="str">
            <v>Tốt</v>
          </cell>
          <cell r="DK23" t="str">
            <v>Đ</v>
          </cell>
          <cell r="DL23" t="str">
            <v>Đ</v>
          </cell>
          <cell r="DM23" t="str">
            <v>CNTN</v>
          </cell>
          <cell r="DN23">
            <v>0</v>
          </cell>
          <cell r="DO23">
            <v>0</v>
          </cell>
          <cell r="DP23">
            <v>0</v>
          </cell>
          <cell r="DQ23" t="str">
            <v>ĐỦ ĐK thi TN</v>
          </cell>
          <cell r="DR23" t="str">
            <v>Tháng 9-2014</v>
          </cell>
          <cell r="DT23" t="str">
            <v>Nữ</v>
          </cell>
          <cell r="DU23" t="str">
            <v>Quảng Nam</v>
          </cell>
          <cell r="DV23" t="str">
            <v>0905267016</v>
          </cell>
          <cell r="DW23" t="str">
            <v>NGUYỄN THỊ QUYÊN - 02 TÔN THẤT ĐẠM - THANH KHÊ - ĐÀ NẴNG</v>
          </cell>
          <cell r="DY23" t="e">
            <v>#N/A</v>
          </cell>
        </row>
        <row r="24">
          <cell r="B24">
            <v>1816217049</v>
          </cell>
          <cell r="C24" t="str">
            <v>Trương Thị Thanh</v>
          </cell>
          <cell r="D24" t="str">
            <v>Hà</v>
          </cell>
          <cell r="E24" t="str">
            <v>02/08/1991</v>
          </cell>
          <cell r="F24" t="str">
            <v>C18KCD1B</v>
          </cell>
          <cell r="G24">
            <v>0</v>
          </cell>
          <cell r="H24">
            <v>5.8</v>
          </cell>
          <cell r="J24">
            <v>5.8</v>
          </cell>
          <cell r="K24">
            <v>8.1999999999999993</v>
          </cell>
          <cell r="N24">
            <v>8.1999999999999993</v>
          </cell>
          <cell r="O24">
            <v>5</v>
          </cell>
          <cell r="R24">
            <v>5</v>
          </cell>
          <cell r="S24">
            <v>0</v>
          </cell>
          <cell r="T24">
            <v>6</v>
          </cell>
          <cell r="V24">
            <v>6</v>
          </cell>
          <cell r="W24">
            <v>6.4</v>
          </cell>
          <cell r="Z24">
            <v>6.4</v>
          </cell>
          <cell r="AA24">
            <v>7.7</v>
          </cell>
          <cell r="AD24">
            <v>7.7</v>
          </cell>
          <cell r="AE24">
            <v>6.6</v>
          </cell>
          <cell r="AH24">
            <v>6.6</v>
          </cell>
          <cell r="AI24">
            <v>6.4</v>
          </cell>
          <cell r="AL24">
            <v>6.4</v>
          </cell>
          <cell r="AM24">
            <v>6.48</v>
          </cell>
          <cell r="AN24">
            <v>8.6999999999999993</v>
          </cell>
          <cell r="AQ24">
            <v>8.6999999999999993</v>
          </cell>
          <cell r="AR24">
            <v>6.4</v>
          </cell>
          <cell r="AU24">
            <v>6.4</v>
          </cell>
          <cell r="AV24">
            <v>7.5</v>
          </cell>
          <cell r="AY24">
            <v>7.5</v>
          </cell>
          <cell r="AZ24">
            <v>5.6</v>
          </cell>
          <cell r="BC24">
            <v>5.6</v>
          </cell>
          <cell r="BD24">
            <v>6.8</v>
          </cell>
          <cell r="BG24">
            <v>6.8</v>
          </cell>
          <cell r="BH24">
            <v>5.2</v>
          </cell>
          <cell r="BK24">
            <v>5.2</v>
          </cell>
          <cell r="BL24">
            <v>6.9</v>
          </cell>
          <cell r="BO24">
            <v>6.9</v>
          </cell>
          <cell r="BP24">
            <v>6.68</v>
          </cell>
          <cell r="BQ24">
            <v>7.6</v>
          </cell>
          <cell r="BT24">
            <v>7.6</v>
          </cell>
          <cell r="BU24">
            <v>7.9</v>
          </cell>
          <cell r="BX24">
            <v>7.9</v>
          </cell>
          <cell r="BY24">
            <v>7.2</v>
          </cell>
          <cell r="CB24">
            <v>7.2</v>
          </cell>
          <cell r="CC24">
            <v>6.4</v>
          </cell>
          <cell r="CF24">
            <v>6.4</v>
          </cell>
          <cell r="CG24">
            <v>5.3</v>
          </cell>
          <cell r="CJ24">
            <v>5.3</v>
          </cell>
          <cell r="CK24">
            <v>7.2</v>
          </cell>
          <cell r="CN24">
            <v>7.2</v>
          </cell>
          <cell r="CO24">
            <v>9.1999999999999993</v>
          </cell>
          <cell r="CR24">
            <v>9.1999999999999993</v>
          </cell>
          <cell r="CS24">
            <v>6.2</v>
          </cell>
          <cell r="CV24">
            <v>6.2</v>
          </cell>
          <cell r="CW24">
            <v>7.14</v>
          </cell>
          <cell r="CX24">
            <v>6.78</v>
          </cell>
          <cell r="CY24">
            <v>8.5</v>
          </cell>
          <cell r="DB24">
            <v>8.5</v>
          </cell>
          <cell r="DC24">
            <v>8</v>
          </cell>
          <cell r="DF24">
            <v>8</v>
          </cell>
          <cell r="DG24">
            <v>8.5</v>
          </cell>
          <cell r="DH24">
            <v>6.84</v>
          </cell>
          <cell r="DI24" t="str">
            <v>Khá</v>
          </cell>
          <cell r="DJ24" t="str">
            <v>Tốt</v>
          </cell>
          <cell r="DK24" t="str">
            <v>Đ</v>
          </cell>
          <cell r="DL24" t="str">
            <v>Đ</v>
          </cell>
          <cell r="DM24" t="str">
            <v>CNTN</v>
          </cell>
          <cell r="DN24">
            <v>0</v>
          </cell>
          <cell r="DO24">
            <v>0</v>
          </cell>
          <cell r="DP24">
            <v>0</v>
          </cell>
          <cell r="DQ24" t="str">
            <v>ĐỦ ĐK thi TN</v>
          </cell>
          <cell r="DR24" t="str">
            <v>Tháng 9-2014</v>
          </cell>
          <cell r="DT24" t="str">
            <v>Nữ</v>
          </cell>
          <cell r="DU24" t="str">
            <v>Đà Nẵng</v>
          </cell>
          <cell r="DV24" t="str">
            <v>0973235126</v>
          </cell>
          <cell r="DW24" t="str">
            <v>TRƯƠNG THỊ THANH HÀ, K4/40 ĐẶNG THÙY TRÂM, HÒA THUẬN TÂY, HẢI CHÂU, ĐÀ NẴNG</v>
          </cell>
          <cell r="DY24" t="e">
            <v>#N/A</v>
          </cell>
        </row>
        <row r="25">
          <cell r="B25">
            <v>1816217053</v>
          </cell>
          <cell r="C25" t="str">
            <v>Nguyễn Xuân Dạ</v>
          </cell>
          <cell r="D25" t="str">
            <v>Lý</v>
          </cell>
          <cell r="E25" t="str">
            <v>01/08/1991</v>
          </cell>
          <cell r="F25" t="str">
            <v>C18KCD1B</v>
          </cell>
          <cell r="G25">
            <v>8.5</v>
          </cell>
          <cell r="J25">
            <v>8.5</v>
          </cell>
          <cell r="K25">
            <v>7.3</v>
          </cell>
          <cell r="N25">
            <v>7.3</v>
          </cell>
          <cell r="O25">
            <v>6.7</v>
          </cell>
          <cell r="R25">
            <v>6.7</v>
          </cell>
          <cell r="S25">
            <v>6.9</v>
          </cell>
          <cell r="V25">
            <v>6.9</v>
          </cell>
          <cell r="W25">
            <v>7</v>
          </cell>
          <cell r="Z25">
            <v>7</v>
          </cell>
          <cell r="AA25">
            <v>8.4</v>
          </cell>
          <cell r="AD25">
            <v>8.4</v>
          </cell>
          <cell r="AE25">
            <v>0</v>
          </cell>
          <cell r="AF25">
            <v>5.8</v>
          </cell>
          <cell r="AH25">
            <v>5.8</v>
          </cell>
          <cell r="AI25">
            <v>6.9</v>
          </cell>
          <cell r="AL25">
            <v>6.9</v>
          </cell>
          <cell r="AM25">
            <v>7.17</v>
          </cell>
          <cell r="AN25">
            <v>7.6</v>
          </cell>
          <cell r="AQ25">
            <v>7.6</v>
          </cell>
          <cell r="AR25">
            <v>7</v>
          </cell>
          <cell r="AU25">
            <v>7</v>
          </cell>
          <cell r="AV25">
            <v>6.9</v>
          </cell>
          <cell r="AY25">
            <v>6.9</v>
          </cell>
          <cell r="AZ25">
            <v>6.7</v>
          </cell>
          <cell r="BC25">
            <v>6.7</v>
          </cell>
          <cell r="BD25">
            <v>5.6</v>
          </cell>
          <cell r="BG25">
            <v>5.6</v>
          </cell>
          <cell r="BH25">
            <v>5.4</v>
          </cell>
          <cell r="BK25">
            <v>5.4</v>
          </cell>
          <cell r="BL25">
            <v>6.5</v>
          </cell>
          <cell r="BO25">
            <v>6.5</v>
          </cell>
          <cell r="BP25">
            <v>6.48</v>
          </cell>
          <cell r="BQ25">
            <v>7.1</v>
          </cell>
          <cell r="BT25">
            <v>7.1</v>
          </cell>
          <cell r="BU25">
            <v>6.6</v>
          </cell>
          <cell r="BX25">
            <v>6.6</v>
          </cell>
          <cell r="BY25">
            <v>7.5</v>
          </cell>
          <cell r="CB25">
            <v>7.5</v>
          </cell>
          <cell r="CC25">
            <v>6.1</v>
          </cell>
          <cell r="CF25">
            <v>6.1</v>
          </cell>
          <cell r="CG25">
            <v>0</v>
          </cell>
          <cell r="CH25">
            <v>0</v>
          </cell>
          <cell r="CI25">
            <v>4.7</v>
          </cell>
          <cell r="CJ25">
            <v>4.7</v>
          </cell>
          <cell r="CK25">
            <v>7.3</v>
          </cell>
          <cell r="CN25">
            <v>7.3</v>
          </cell>
          <cell r="CO25">
            <v>7.7</v>
          </cell>
          <cell r="CR25">
            <v>7.7</v>
          </cell>
          <cell r="CS25">
            <v>7.3</v>
          </cell>
          <cell r="CV25">
            <v>7.3</v>
          </cell>
          <cell r="CW25">
            <v>6.75</v>
          </cell>
          <cell r="CX25">
            <v>6.81</v>
          </cell>
          <cell r="CZ25">
            <v>6.1</v>
          </cell>
          <cell r="DB25">
            <v>6.1</v>
          </cell>
          <cell r="DC25">
            <v>6</v>
          </cell>
          <cell r="DF25">
            <v>6</v>
          </cell>
          <cell r="DG25">
            <v>6.1</v>
          </cell>
          <cell r="DH25">
            <v>6.78</v>
          </cell>
          <cell r="DI25" t="str">
            <v>Khá</v>
          </cell>
          <cell r="DJ25" t="str">
            <v>Tốt</v>
          </cell>
          <cell r="DK25" t="str">
            <v>Đ</v>
          </cell>
          <cell r="DL25" t="str">
            <v>Đ</v>
          </cell>
          <cell r="DM25" t="str">
            <v>CNTN</v>
          </cell>
          <cell r="DN25">
            <v>0</v>
          </cell>
          <cell r="DO25">
            <v>0</v>
          </cell>
          <cell r="DP25">
            <v>0</v>
          </cell>
          <cell r="DQ25" t="str">
            <v>ĐỦ ĐK thi TN</v>
          </cell>
          <cell r="DR25" t="str">
            <v>Tháng 12-2014</v>
          </cell>
          <cell r="DT25" t="str">
            <v>Nữ</v>
          </cell>
          <cell r="DU25" t="str">
            <v>Đà Nẵng</v>
          </cell>
          <cell r="DV25" t="str">
            <v>0905383208</v>
          </cell>
          <cell r="DW25" t="str">
            <v>NGUYỄN XUÂN DẠ LÝ - 16 NGUYỄN THÀNH Ý - HÒA CƯỜNG NAM - HẢI CHÂU - ĐÀ NẴNG</v>
          </cell>
          <cell r="DY25" t="e">
            <v>#N/A</v>
          </cell>
        </row>
        <row r="26">
          <cell r="B26">
            <v>1816217058</v>
          </cell>
          <cell r="C26" t="str">
            <v>Lương Thị Hồng</v>
          </cell>
          <cell r="D26" t="str">
            <v>Thúy</v>
          </cell>
          <cell r="E26" t="str">
            <v>24/11/1992</v>
          </cell>
          <cell r="F26" t="str">
            <v>C18KCD1B</v>
          </cell>
          <cell r="G26">
            <v>8.6</v>
          </cell>
          <cell r="J26">
            <v>8.6</v>
          </cell>
          <cell r="K26">
            <v>8.1999999999999993</v>
          </cell>
          <cell r="N26">
            <v>8.1999999999999993</v>
          </cell>
          <cell r="O26">
            <v>7.6</v>
          </cell>
          <cell r="R26">
            <v>7.6</v>
          </cell>
          <cell r="S26">
            <v>9.4</v>
          </cell>
          <cell r="V26">
            <v>9.4</v>
          </cell>
          <cell r="W26">
            <v>6.8</v>
          </cell>
          <cell r="Z26">
            <v>6.8</v>
          </cell>
          <cell r="AA26">
            <v>8.3000000000000007</v>
          </cell>
          <cell r="AD26">
            <v>8.3000000000000007</v>
          </cell>
          <cell r="AE26">
            <v>6.2</v>
          </cell>
          <cell r="AH26">
            <v>6.2</v>
          </cell>
          <cell r="AI26">
            <v>7.6</v>
          </cell>
          <cell r="AL26">
            <v>7.6</v>
          </cell>
          <cell r="AM26">
            <v>7.87</v>
          </cell>
          <cell r="AN26">
            <v>7.7</v>
          </cell>
          <cell r="AQ26">
            <v>7.7</v>
          </cell>
          <cell r="AR26">
            <v>7.6</v>
          </cell>
          <cell r="AU26">
            <v>7.6</v>
          </cell>
          <cell r="AV26">
            <v>6.5</v>
          </cell>
          <cell r="AY26">
            <v>6.5</v>
          </cell>
          <cell r="AZ26">
            <v>7.3</v>
          </cell>
          <cell r="BC26">
            <v>7.3</v>
          </cell>
          <cell r="BD26">
            <v>6</v>
          </cell>
          <cell r="BG26">
            <v>6</v>
          </cell>
          <cell r="BH26">
            <v>8</v>
          </cell>
          <cell r="BK26">
            <v>8</v>
          </cell>
          <cell r="BL26">
            <v>7.5</v>
          </cell>
          <cell r="BO26">
            <v>7.5</v>
          </cell>
          <cell r="BP26">
            <v>7.18</v>
          </cell>
          <cell r="BQ26">
            <v>7.4</v>
          </cell>
          <cell r="BT26">
            <v>7.4</v>
          </cell>
          <cell r="BU26">
            <v>7.8</v>
          </cell>
          <cell r="BX26">
            <v>7.8</v>
          </cell>
          <cell r="BY26">
            <v>7.5</v>
          </cell>
          <cell r="CB26">
            <v>7.5</v>
          </cell>
          <cell r="CC26">
            <v>0</v>
          </cell>
          <cell r="CD26">
            <v>7.3</v>
          </cell>
          <cell r="CF26">
            <v>7.3</v>
          </cell>
          <cell r="CG26">
            <v>5.7</v>
          </cell>
          <cell r="CJ26">
            <v>5.7</v>
          </cell>
          <cell r="CK26">
            <v>7.5</v>
          </cell>
          <cell r="CN26">
            <v>7.5</v>
          </cell>
          <cell r="CO26">
            <v>9</v>
          </cell>
          <cell r="CR26">
            <v>9</v>
          </cell>
          <cell r="CS26">
            <v>6</v>
          </cell>
          <cell r="CV26">
            <v>6</v>
          </cell>
          <cell r="CW26">
            <v>7.29</v>
          </cell>
          <cell r="CX26">
            <v>7.45</v>
          </cell>
          <cell r="CY26">
            <v>5.9</v>
          </cell>
          <cell r="DB26">
            <v>5.9</v>
          </cell>
          <cell r="DC26">
            <v>5.5</v>
          </cell>
          <cell r="DF26">
            <v>5.5</v>
          </cell>
          <cell r="DG26">
            <v>5.9</v>
          </cell>
          <cell r="DH26">
            <v>7.39</v>
          </cell>
          <cell r="DI26" t="str">
            <v>Khá</v>
          </cell>
          <cell r="DJ26" t="str">
            <v>Xuất Sắc</v>
          </cell>
          <cell r="DK26" t="str">
            <v>Đ</v>
          </cell>
          <cell r="DL26" t="str">
            <v>Đ</v>
          </cell>
          <cell r="DM26" t="str">
            <v>CNTN</v>
          </cell>
          <cell r="DN26">
            <v>0</v>
          </cell>
          <cell r="DO26">
            <v>0</v>
          </cell>
          <cell r="DP26">
            <v>0</v>
          </cell>
          <cell r="DQ26" t="str">
            <v>ĐỦ ĐK thi TN</v>
          </cell>
          <cell r="DR26" t="str">
            <v>Tháng 9-2014</v>
          </cell>
          <cell r="DT26" t="str">
            <v>Nữ</v>
          </cell>
          <cell r="DU26" t="str">
            <v>Đà Nẵng</v>
          </cell>
          <cell r="DV26" t="str">
            <v>01229414220</v>
          </cell>
          <cell r="DW26" t="str">
            <v>LƯƠNG THỊ HỒNG THÚY, SỐ 4 HOÀNG THÚC TRÂM, HÒA CƯỜNG BẮC, HẢI CHÂU, ĐÀ NẴNG</v>
          </cell>
          <cell r="DY26" t="e">
            <v>#N/A</v>
          </cell>
        </row>
        <row r="27">
          <cell r="B27">
            <v>1816217059</v>
          </cell>
          <cell r="C27" t="str">
            <v>Huỳnh Thị</v>
          </cell>
          <cell r="D27" t="str">
            <v>Cúc</v>
          </cell>
          <cell r="E27" t="str">
            <v>03/01/1991</v>
          </cell>
          <cell r="F27" t="str">
            <v>C18KCD1B</v>
          </cell>
          <cell r="G27">
            <v>7.4</v>
          </cell>
          <cell r="J27">
            <v>7.4</v>
          </cell>
          <cell r="K27">
            <v>8.6</v>
          </cell>
          <cell r="N27">
            <v>8.6</v>
          </cell>
          <cell r="O27">
            <v>8.9</v>
          </cell>
          <cell r="R27">
            <v>8.9</v>
          </cell>
          <cell r="S27">
            <v>8.8000000000000007</v>
          </cell>
          <cell r="V27">
            <v>8.8000000000000007</v>
          </cell>
          <cell r="W27">
            <v>7.7</v>
          </cell>
          <cell r="Z27">
            <v>7.7</v>
          </cell>
          <cell r="AA27">
            <v>9.3000000000000007</v>
          </cell>
          <cell r="AD27">
            <v>9.3000000000000007</v>
          </cell>
          <cell r="AE27">
            <v>6.8</v>
          </cell>
          <cell r="AH27">
            <v>6.8</v>
          </cell>
          <cell r="AI27">
            <v>10</v>
          </cell>
          <cell r="AL27">
            <v>10</v>
          </cell>
          <cell r="AM27">
            <v>8.27</v>
          </cell>
          <cell r="AN27">
            <v>8.6999999999999993</v>
          </cell>
          <cell r="AQ27">
            <v>8.6999999999999993</v>
          </cell>
          <cell r="AR27">
            <v>8</v>
          </cell>
          <cell r="AU27">
            <v>8</v>
          </cell>
          <cell r="AV27">
            <v>7.7</v>
          </cell>
          <cell r="AY27">
            <v>7.7</v>
          </cell>
          <cell r="AZ27">
            <v>7.9</v>
          </cell>
          <cell r="BC27">
            <v>7.9</v>
          </cell>
          <cell r="BD27">
            <v>6.9</v>
          </cell>
          <cell r="BG27">
            <v>6.9</v>
          </cell>
          <cell r="BH27">
            <v>8.3000000000000007</v>
          </cell>
          <cell r="BK27">
            <v>8.3000000000000007</v>
          </cell>
          <cell r="BL27">
            <v>7.6</v>
          </cell>
          <cell r="BO27">
            <v>7.6</v>
          </cell>
          <cell r="BP27">
            <v>7.8</v>
          </cell>
          <cell r="BQ27">
            <v>6.9</v>
          </cell>
          <cell r="BT27">
            <v>6.9</v>
          </cell>
          <cell r="BU27">
            <v>9.8000000000000007</v>
          </cell>
          <cell r="BX27">
            <v>9.8000000000000007</v>
          </cell>
          <cell r="BY27">
            <v>7.8</v>
          </cell>
          <cell r="CB27">
            <v>7.8</v>
          </cell>
          <cell r="CC27">
            <v>7.7</v>
          </cell>
          <cell r="CF27">
            <v>7.7</v>
          </cell>
          <cell r="CG27">
            <v>7.5</v>
          </cell>
          <cell r="CJ27">
            <v>7.5</v>
          </cell>
          <cell r="CK27">
            <v>9.1</v>
          </cell>
          <cell r="CN27">
            <v>9.1</v>
          </cell>
          <cell r="CO27">
            <v>9.3000000000000007</v>
          </cell>
          <cell r="CR27">
            <v>9.3000000000000007</v>
          </cell>
          <cell r="CS27">
            <v>8.6999999999999993</v>
          </cell>
          <cell r="CV27">
            <v>8.6999999999999993</v>
          </cell>
          <cell r="CW27">
            <v>8.39</v>
          </cell>
          <cell r="CX27">
            <v>8.16</v>
          </cell>
          <cell r="CY27">
            <v>9.3000000000000007</v>
          </cell>
          <cell r="DB27">
            <v>9.3000000000000007</v>
          </cell>
          <cell r="DC27">
            <v>8.5</v>
          </cell>
          <cell r="DF27">
            <v>8.5</v>
          </cell>
          <cell r="DG27">
            <v>9.3000000000000007</v>
          </cell>
          <cell r="DH27">
            <v>8.2100000000000009</v>
          </cell>
          <cell r="DI27" t="str">
            <v>Giỏi</v>
          </cell>
          <cell r="DJ27" t="str">
            <v>Xuất Sắc</v>
          </cell>
          <cell r="DK27" t="str">
            <v>Đ</v>
          </cell>
          <cell r="DL27" t="str">
            <v>Đ</v>
          </cell>
          <cell r="DM27" t="str">
            <v>CNTN</v>
          </cell>
          <cell r="DN27">
            <v>0</v>
          </cell>
          <cell r="DO27">
            <v>0</v>
          </cell>
          <cell r="DP27">
            <v>0</v>
          </cell>
          <cell r="DQ27" t="str">
            <v>ĐỦ ĐK thi TN</v>
          </cell>
          <cell r="DR27" t="str">
            <v>Tháng 9-2014</v>
          </cell>
          <cell r="DT27" t="str">
            <v>Nữ</v>
          </cell>
          <cell r="DU27" t="str">
            <v>Bình Định</v>
          </cell>
          <cell r="DV27" t="str">
            <v>01692718789</v>
          </cell>
          <cell r="DW27" t="str">
            <v>116 PHAN THANH - ĐÀ NẴNG</v>
          </cell>
          <cell r="DY27" t="e">
            <v>#N/A</v>
          </cell>
        </row>
        <row r="28">
          <cell r="B28">
            <v>1816217061</v>
          </cell>
          <cell r="C28" t="str">
            <v>Phạm Thị Thu</v>
          </cell>
          <cell r="D28" t="str">
            <v>Hà</v>
          </cell>
          <cell r="E28" t="str">
            <v>20/06/1991</v>
          </cell>
          <cell r="F28" t="str">
            <v>C18KCD1B</v>
          </cell>
          <cell r="G28">
            <v>6.5</v>
          </cell>
          <cell r="J28">
            <v>6.5</v>
          </cell>
          <cell r="K28">
            <v>6</v>
          </cell>
          <cell r="N28">
            <v>6</v>
          </cell>
          <cell r="O28">
            <v>6</v>
          </cell>
          <cell r="R28">
            <v>6</v>
          </cell>
          <cell r="S28">
            <v>0</v>
          </cell>
          <cell r="T28">
            <v>5.0999999999999996</v>
          </cell>
          <cell r="V28">
            <v>5.0999999999999996</v>
          </cell>
          <cell r="W28">
            <v>5.9</v>
          </cell>
          <cell r="Z28">
            <v>5.9</v>
          </cell>
          <cell r="AA28">
            <v>6.5</v>
          </cell>
          <cell r="AD28">
            <v>6.5</v>
          </cell>
          <cell r="AE28">
            <v>5.5</v>
          </cell>
          <cell r="AH28">
            <v>5.5</v>
          </cell>
          <cell r="AI28">
            <v>7</v>
          </cell>
          <cell r="AL28">
            <v>7</v>
          </cell>
          <cell r="AM28">
            <v>5.89</v>
          </cell>
          <cell r="AN28">
            <v>0</v>
          </cell>
          <cell r="AO28">
            <v>0</v>
          </cell>
          <cell r="AP28">
            <v>7</v>
          </cell>
          <cell r="AQ28">
            <v>7</v>
          </cell>
          <cell r="AR28">
            <v>0</v>
          </cell>
          <cell r="AS28">
            <v>6.5</v>
          </cell>
          <cell r="AU28">
            <v>6.5</v>
          </cell>
          <cell r="AV28">
            <v>7</v>
          </cell>
          <cell r="AY28">
            <v>7</v>
          </cell>
          <cell r="AZ28">
            <v>5.5</v>
          </cell>
          <cell r="BC28">
            <v>5.5</v>
          </cell>
          <cell r="BD28">
            <v>5.7</v>
          </cell>
          <cell r="BG28">
            <v>5.7</v>
          </cell>
          <cell r="BH28">
            <v>6</v>
          </cell>
          <cell r="BK28">
            <v>6</v>
          </cell>
          <cell r="BL28">
            <v>5.7</v>
          </cell>
          <cell r="BO28">
            <v>5.7</v>
          </cell>
          <cell r="BP28">
            <v>6.1</v>
          </cell>
          <cell r="BQ28">
            <v>7</v>
          </cell>
          <cell r="BT28">
            <v>7</v>
          </cell>
          <cell r="BU28">
            <v>5.6</v>
          </cell>
          <cell r="BX28">
            <v>5.6</v>
          </cell>
          <cell r="BY28">
            <v>4.9000000000000004</v>
          </cell>
          <cell r="CB28">
            <v>4.9000000000000004</v>
          </cell>
          <cell r="CC28">
            <v>5.7</v>
          </cell>
          <cell r="CF28">
            <v>5.7</v>
          </cell>
          <cell r="CG28">
            <v>0</v>
          </cell>
          <cell r="CH28">
            <v>4.5999999999999996</v>
          </cell>
          <cell r="CI28">
            <v>0</v>
          </cell>
          <cell r="CJ28">
            <v>4.5999999999999996</v>
          </cell>
          <cell r="CK28">
            <v>6.7</v>
          </cell>
          <cell r="CN28">
            <v>6.7</v>
          </cell>
          <cell r="CO28">
            <v>8.1999999999999993</v>
          </cell>
          <cell r="CR28">
            <v>8.1999999999999993</v>
          </cell>
          <cell r="CS28">
            <v>0</v>
          </cell>
          <cell r="CT28">
            <v>0</v>
          </cell>
          <cell r="CU28">
            <v>0</v>
          </cell>
          <cell r="CV28">
            <v>0</v>
          </cell>
          <cell r="CW28">
            <v>5.52</v>
          </cell>
          <cell r="CX28">
            <v>5.83</v>
          </cell>
          <cell r="CY28">
            <v>8.3000000000000007</v>
          </cell>
          <cell r="DB28">
            <v>8.3000000000000007</v>
          </cell>
          <cell r="DC28">
            <v>5.5</v>
          </cell>
          <cell r="DF28">
            <v>5.5</v>
          </cell>
          <cell r="DG28">
            <v>8.3000000000000007</v>
          </cell>
          <cell r="DH28">
            <v>5.92</v>
          </cell>
          <cell r="DI28" t="str">
            <v>Trung Bình</v>
          </cell>
          <cell r="DJ28" t="str">
            <v>Khá</v>
          </cell>
          <cell r="DK28" t="str">
            <v>Đ</v>
          </cell>
          <cell r="DL28" t="str">
            <v>Đ</v>
          </cell>
          <cell r="DM28" t="str">
            <v xml:space="preserve"> </v>
          </cell>
          <cell r="DN28">
            <v>1</v>
          </cell>
          <cell r="DO28">
            <v>2</v>
          </cell>
          <cell r="DP28">
            <v>3.7037037037037035E-2</v>
          </cell>
          <cell r="DQ28" t="str">
            <v>xet vot</v>
          </cell>
          <cell r="DT28" t="str">
            <v>Nữ</v>
          </cell>
          <cell r="DU28" t="str">
            <v>Đà Nẵng</v>
          </cell>
          <cell r="DV28" t="str">
            <v>0934770232</v>
          </cell>
          <cell r="DW28" t="str">
            <v>LÔ 527 - H13 - KHU TĐC BẮC BẾN XE ĐÔNG NAM - HÒA HẢI - NGŨ HÀNH SƠN - ĐÀ NẴNG</v>
          </cell>
          <cell r="DY28">
            <v>5.5</v>
          </cell>
        </row>
        <row r="29">
          <cell r="B29">
            <v>1816217063</v>
          </cell>
          <cell r="C29" t="str">
            <v>Trương Thị Hiền</v>
          </cell>
          <cell r="D29" t="str">
            <v>Phương</v>
          </cell>
          <cell r="E29" t="str">
            <v>19/09/1991</v>
          </cell>
          <cell r="F29" t="str">
            <v>C18KCD1B</v>
          </cell>
          <cell r="G29">
            <v>5.7</v>
          </cell>
          <cell r="J29">
            <v>5.7</v>
          </cell>
          <cell r="K29">
            <v>7.3</v>
          </cell>
          <cell r="N29">
            <v>7.3</v>
          </cell>
          <cell r="O29">
            <v>7.7</v>
          </cell>
          <cell r="R29">
            <v>7.7</v>
          </cell>
          <cell r="S29">
            <v>6.1</v>
          </cell>
          <cell r="V29">
            <v>6.1</v>
          </cell>
          <cell r="W29">
            <v>5.9</v>
          </cell>
          <cell r="Z29">
            <v>5.9</v>
          </cell>
          <cell r="AA29">
            <v>8</v>
          </cell>
          <cell r="AD29">
            <v>8</v>
          </cell>
          <cell r="AE29">
            <v>5.7</v>
          </cell>
          <cell r="AH29">
            <v>5.7</v>
          </cell>
          <cell r="AI29">
            <v>6.4</v>
          </cell>
          <cell r="AL29">
            <v>6.4</v>
          </cell>
          <cell r="AM29">
            <v>6.68</v>
          </cell>
          <cell r="AN29">
            <v>7.2</v>
          </cell>
          <cell r="AQ29">
            <v>7.2</v>
          </cell>
          <cell r="AR29">
            <v>6.3</v>
          </cell>
          <cell r="AU29">
            <v>6.3</v>
          </cell>
          <cell r="AV29">
            <v>7.6</v>
          </cell>
          <cell r="AY29">
            <v>7.6</v>
          </cell>
          <cell r="AZ29">
            <v>5.6</v>
          </cell>
          <cell r="BC29">
            <v>5.6</v>
          </cell>
          <cell r="BD29">
            <v>6</v>
          </cell>
          <cell r="BG29">
            <v>6</v>
          </cell>
          <cell r="BH29">
            <v>5.7</v>
          </cell>
          <cell r="BK29">
            <v>5.7</v>
          </cell>
          <cell r="BL29">
            <v>6.9</v>
          </cell>
          <cell r="BO29">
            <v>6.9</v>
          </cell>
          <cell r="BP29">
            <v>6.42</v>
          </cell>
          <cell r="BQ29">
            <v>6.6</v>
          </cell>
          <cell r="BT29">
            <v>6.6</v>
          </cell>
          <cell r="BU29">
            <v>5.9</v>
          </cell>
          <cell r="BX29">
            <v>5.9</v>
          </cell>
          <cell r="BY29">
            <v>7.3</v>
          </cell>
          <cell r="CB29">
            <v>7.3</v>
          </cell>
          <cell r="CC29">
            <v>6.7</v>
          </cell>
          <cell r="CF29">
            <v>6.7</v>
          </cell>
          <cell r="CG29">
            <v>0</v>
          </cell>
          <cell r="CH29">
            <v>0</v>
          </cell>
          <cell r="CI29">
            <v>4.9000000000000004</v>
          </cell>
          <cell r="CJ29">
            <v>4.9000000000000004</v>
          </cell>
          <cell r="CK29">
            <v>6.7</v>
          </cell>
          <cell r="CN29">
            <v>6.7</v>
          </cell>
          <cell r="CO29">
            <v>7.5</v>
          </cell>
          <cell r="CR29">
            <v>7.5</v>
          </cell>
          <cell r="CS29">
            <v>0</v>
          </cell>
          <cell r="CT29">
            <v>0</v>
          </cell>
          <cell r="CU29">
            <v>0</v>
          </cell>
          <cell r="CV29">
            <v>0</v>
          </cell>
          <cell r="CW29">
            <v>5.81</v>
          </cell>
          <cell r="CX29">
            <v>6.29</v>
          </cell>
          <cell r="CZ29">
            <v>7.8</v>
          </cell>
          <cell r="DB29">
            <v>7.8</v>
          </cell>
          <cell r="DC29">
            <v>4</v>
          </cell>
          <cell r="DF29">
            <v>4</v>
          </cell>
          <cell r="DG29">
            <v>7.8</v>
          </cell>
          <cell r="DH29">
            <v>6.34</v>
          </cell>
          <cell r="DI29" t="str">
            <v>Khá</v>
          </cell>
          <cell r="DJ29" t="str">
            <v>Tốt</v>
          </cell>
          <cell r="DK29" t="str">
            <v>Đ</v>
          </cell>
          <cell r="DL29" t="str">
            <v>Đ</v>
          </cell>
          <cell r="DM29" t="str">
            <v xml:space="preserve"> </v>
          </cell>
          <cell r="DN29">
            <v>1</v>
          </cell>
          <cell r="DO29">
            <v>2</v>
          </cell>
          <cell r="DP29">
            <v>3.7037037037037035E-2</v>
          </cell>
          <cell r="DQ29" t="str">
            <v>xet vot</v>
          </cell>
          <cell r="DT29" t="str">
            <v>Nữ</v>
          </cell>
          <cell r="DU29" t="str">
            <v>Quảng Bình</v>
          </cell>
          <cell r="DV29" t="str">
            <v>0982820387</v>
          </cell>
          <cell r="DW29" t="str">
            <v>TRẦN THỊ THU HÀ - 135 LÝ THÁNH TÔNG, ĐỒNG HỚI, QUẢNG BÌNH.</v>
          </cell>
          <cell r="DY29" t="e">
            <v>#N/A</v>
          </cell>
        </row>
        <row r="30">
          <cell r="B30">
            <v>1816217066</v>
          </cell>
          <cell r="C30" t="str">
            <v>Nguyễn Thị Diệu</v>
          </cell>
          <cell r="D30" t="str">
            <v>Anh</v>
          </cell>
          <cell r="E30" t="str">
            <v>28/03/1992</v>
          </cell>
          <cell r="F30" t="str">
            <v>C18KCD1B</v>
          </cell>
          <cell r="G30">
            <v>6.7</v>
          </cell>
          <cell r="J30">
            <v>6.7</v>
          </cell>
          <cell r="K30">
            <v>7.1</v>
          </cell>
          <cell r="N30">
            <v>7.1</v>
          </cell>
          <cell r="O30">
            <v>7.3</v>
          </cell>
          <cell r="R30">
            <v>7.3</v>
          </cell>
          <cell r="S30">
            <v>0</v>
          </cell>
          <cell r="T30">
            <v>5.7</v>
          </cell>
          <cell r="V30">
            <v>5.7</v>
          </cell>
          <cell r="W30">
            <v>5.8</v>
          </cell>
          <cell r="Z30">
            <v>5.8</v>
          </cell>
          <cell r="AA30">
            <v>6.7</v>
          </cell>
          <cell r="AD30">
            <v>6.7</v>
          </cell>
          <cell r="AE30">
            <v>0</v>
          </cell>
          <cell r="AF30">
            <v>6.5</v>
          </cell>
          <cell r="AH30">
            <v>6.5</v>
          </cell>
          <cell r="AI30">
            <v>8.6999999999999993</v>
          </cell>
          <cell r="AL30">
            <v>8.6999999999999993</v>
          </cell>
          <cell r="AM30">
            <v>6.54</v>
          </cell>
          <cell r="AN30">
            <v>7.3</v>
          </cell>
          <cell r="AQ30">
            <v>7.3</v>
          </cell>
          <cell r="AR30">
            <v>5.2</v>
          </cell>
          <cell r="AU30">
            <v>5.2</v>
          </cell>
          <cell r="AV30">
            <v>7.2</v>
          </cell>
          <cell r="AY30">
            <v>7.2</v>
          </cell>
          <cell r="AZ30">
            <v>0</v>
          </cell>
          <cell r="BA30">
            <v>5.5</v>
          </cell>
          <cell r="BC30">
            <v>5.5</v>
          </cell>
          <cell r="BD30">
            <v>5.7</v>
          </cell>
          <cell r="BG30">
            <v>5.7</v>
          </cell>
          <cell r="BH30">
            <v>6.3</v>
          </cell>
          <cell r="BK30">
            <v>6.3</v>
          </cell>
          <cell r="BL30">
            <v>6.3</v>
          </cell>
          <cell r="BO30">
            <v>6.3</v>
          </cell>
          <cell r="BP30">
            <v>6.15</v>
          </cell>
          <cell r="BQ30">
            <v>6.3</v>
          </cell>
          <cell r="BT30">
            <v>6.3</v>
          </cell>
          <cell r="BU30">
            <v>0</v>
          </cell>
          <cell r="BV30">
            <v>4.2</v>
          </cell>
          <cell r="BW30">
            <v>0</v>
          </cell>
          <cell r="BX30">
            <v>4.2</v>
          </cell>
          <cell r="BY30">
            <v>7</v>
          </cell>
          <cell r="CB30">
            <v>7</v>
          </cell>
          <cell r="CC30">
            <v>6.9</v>
          </cell>
          <cell r="CF30">
            <v>6.9</v>
          </cell>
          <cell r="CG30">
            <v>0</v>
          </cell>
          <cell r="CH30">
            <v>0</v>
          </cell>
          <cell r="CI30">
            <v>5.2</v>
          </cell>
          <cell r="CJ30">
            <v>5.2</v>
          </cell>
          <cell r="CK30">
            <v>7.4</v>
          </cell>
          <cell r="CN30">
            <v>7.4</v>
          </cell>
          <cell r="CO30">
            <v>7.2</v>
          </cell>
          <cell r="CR30">
            <v>7.2</v>
          </cell>
          <cell r="CS30">
            <v>0</v>
          </cell>
          <cell r="CT30">
            <v>0</v>
          </cell>
          <cell r="CU30">
            <v>4.5999999999999996</v>
          </cell>
          <cell r="CV30">
            <v>4.5999999999999996</v>
          </cell>
          <cell r="CW30">
            <v>6.18</v>
          </cell>
          <cell r="CX30">
            <v>6.29</v>
          </cell>
          <cell r="CY30">
            <v>6.7</v>
          </cell>
          <cell r="CZ30">
            <v>3.9</v>
          </cell>
          <cell r="DB30">
            <v>6.7</v>
          </cell>
          <cell r="DC30">
            <v>2</v>
          </cell>
          <cell r="DD30">
            <v>5.5</v>
          </cell>
          <cell r="DF30">
            <v>5.5</v>
          </cell>
          <cell r="DG30">
            <v>6.7</v>
          </cell>
          <cell r="DH30">
            <v>6.31</v>
          </cell>
          <cell r="DI30" t="str">
            <v>Trung Bình</v>
          </cell>
          <cell r="DJ30" t="str">
            <v>Tốt</v>
          </cell>
          <cell r="DK30" t="str">
            <v>Đ</v>
          </cell>
          <cell r="DL30" t="str">
            <v>Đ</v>
          </cell>
          <cell r="DM30" t="str">
            <v>CNTN</v>
          </cell>
          <cell r="DN30">
            <v>0</v>
          </cell>
          <cell r="DO30">
            <v>0</v>
          </cell>
          <cell r="DP30">
            <v>0</v>
          </cell>
          <cell r="DQ30" t="str">
            <v>ĐỦ ĐK thi TN</v>
          </cell>
          <cell r="DR30" t="str">
            <v>Tháng 5/2015</v>
          </cell>
          <cell r="DT30" t="str">
            <v>Nữ</v>
          </cell>
          <cell r="DU30" t="str">
            <v>Đà Nẵng</v>
          </cell>
          <cell r="DV30" t="str">
            <v>01212803277</v>
          </cell>
          <cell r="DW30" t="str">
            <v>NGUYỄN THỊ DiỆU ANH - K246/73 TRẦN CAO VÂN, ĐÀ NẴNG.</v>
          </cell>
          <cell r="DY30">
            <v>5.5</v>
          </cell>
        </row>
        <row r="31">
          <cell r="B31">
            <v>1816217072</v>
          </cell>
          <cell r="C31" t="str">
            <v>Ngô Thị</v>
          </cell>
          <cell r="D31" t="str">
            <v>Nhiệm</v>
          </cell>
          <cell r="E31" t="str">
            <v>05/04/1992</v>
          </cell>
          <cell r="F31" t="str">
            <v>C18KCD1B</v>
          </cell>
          <cell r="G31">
            <v>6.3</v>
          </cell>
          <cell r="J31">
            <v>6.3</v>
          </cell>
          <cell r="K31">
            <v>6.9</v>
          </cell>
          <cell r="N31">
            <v>6.9</v>
          </cell>
          <cell r="O31">
            <v>6.7</v>
          </cell>
          <cell r="R31">
            <v>6.7</v>
          </cell>
          <cell r="S31">
            <v>0</v>
          </cell>
          <cell r="T31">
            <v>6.5</v>
          </cell>
          <cell r="V31">
            <v>6.5</v>
          </cell>
          <cell r="W31">
            <v>6.3</v>
          </cell>
          <cell r="Z31">
            <v>6.3</v>
          </cell>
          <cell r="AA31">
            <v>6.6</v>
          </cell>
          <cell r="AD31">
            <v>6.6</v>
          </cell>
          <cell r="AE31">
            <v>0</v>
          </cell>
          <cell r="AF31">
            <v>5.9</v>
          </cell>
          <cell r="AH31">
            <v>5.9</v>
          </cell>
          <cell r="AI31">
            <v>7</v>
          </cell>
          <cell r="AL31">
            <v>7</v>
          </cell>
          <cell r="AM31">
            <v>6.45</v>
          </cell>
          <cell r="AN31">
            <v>8.1999999999999993</v>
          </cell>
          <cell r="AQ31">
            <v>8.1999999999999993</v>
          </cell>
          <cell r="AR31">
            <v>6.2</v>
          </cell>
          <cell r="AU31">
            <v>6.2</v>
          </cell>
          <cell r="AV31">
            <v>7</v>
          </cell>
          <cell r="AY31">
            <v>7</v>
          </cell>
          <cell r="AZ31">
            <v>5.4</v>
          </cell>
          <cell r="BC31">
            <v>5.4</v>
          </cell>
          <cell r="BD31">
            <v>5.4</v>
          </cell>
          <cell r="BG31">
            <v>5.4</v>
          </cell>
          <cell r="BH31">
            <v>5</v>
          </cell>
          <cell r="BK31">
            <v>5</v>
          </cell>
          <cell r="BL31">
            <v>6.8</v>
          </cell>
          <cell r="BO31">
            <v>6.8</v>
          </cell>
          <cell r="BP31">
            <v>6.21</v>
          </cell>
          <cell r="BQ31">
            <v>6.9</v>
          </cell>
          <cell r="BT31">
            <v>6.9</v>
          </cell>
          <cell r="BU31">
            <v>0</v>
          </cell>
          <cell r="BV31">
            <v>6</v>
          </cell>
          <cell r="BX31">
            <v>6</v>
          </cell>
          <cell r="BY31">
            <v>7.2</v>
          </cell>
          <cell r="CB31">
            <v>7.2</v>
          </cell>
          <cell r="CC31">
            <v>6.1</v>
          </cell>
          <cell r="CF31">
            <v>6.1</v>
          </cell>
          <cell r="CG31">
            <v>0</v>
          </cell>
          <cell r="CH31">
            <v>0</v>
          </cell>
          <cell r="CI31">
            <v>6.6</v>
          </cell>
          <cell r="CJ31">
            <v>6.6</v>
          </cell>
          <cell r="CK31">
            <v>6.1</v>
          </cell>
          <cell r="CN31">
            <v>6.1</v>
          </cell>
          <cell r="CO31">
            <v>8.8000000000000007</v>
          </cell>
          <cell r="CR31">
            <v>8.8000000000000007</v>
          </cell>
          <cell r="CS31">
            <v>0</v>
          </cell>
          <cell r="CT31">
            <v>4.8</v>
          </cell>
          <cell r="CV31">
            <v>4.8</v>
          </cell>
          <cell r="CW31">
            <v>6.66</v>
          </cell>
          <cell r="CX31">
            <v>6.45</v>
          </cell>
          <cell r="CZ31">
            <v>7.9</v>
          </cell>
          <cell r="DB31">
            <v>7.9</v>
          </cell>
          <cell r="DC31">
            <v>3</v>
          </cell>
          <cell r="DD31">
            <v>5.5</v>
          </cell>
          <cell r="DF31">
            <v>5.5</v>
          </cell>
          <cell r="DG31">
            <v>7.9</v>
          </cell>
          <cell r="DH31">
            <v>6.5</v>
          </cell>
          <cell r="DI31" t="str">
            <v>Khá</v>
          </cell>
          <cell r="DJ31" t="str">
            <v>Tốt</v>
          </cell>
          <cell r="DK31" t="str">
            <v>Đ</v>
          </cell>
          <cell r="DL31" t="str">
            <v>Đ</v>
          </cell>
          <cell r="DM31" t="str">
            <v>CNTN</v>
          </cell>
          <cell r="DN31">
            <v>0</v>
          </cell>
          <cell r="DO31">
            <v>0</v>
          </cell>
          <cell r="DP31">
            <v>0</v>
          </cell>
          <cell r="DQ31" t="str">
            <v>ĐỦ ĐK thi TN</v>
          </cell>
          <cell r="DR31" t="str">
            <v>Tháng 5/2015</v>
          </cell>
          <cell r="DT31" t="str">
            <v>Nữ</v>
          </cell>
          <cell r="DU31" t="str">
            <v>Quảng Nam</v>
          </cell>
          <cell r="DV31" t="str">
            <v>01227546148</v>
          </cell>
          <cell r="DW31" t="str">
            <v>NGÔ THỊ NHIỆM, THÔN 1, DUY HẢI, DUY XUYÊN, QUẢNG NAM</v>
          </cell>
          <cell r="DY31">
            <v>5.5</v>
          </cell>
        </row>
        <row r="32">
          <cell r="B32">
            <v>1816217078</v>
          </cell>
          <cell r="C32" t="str">
            <v>Võ Thị Kim</v>
          </cell>
          <cell r="D32" t="str">
            <v>Chi</v>
          </cell>
          <cell r="E32" t="str">
            <v>28/08/1992</v>
          </cell>
          <cell r="F32" t="str">
            <v>C18KCD1B</v>
          </cell>
          <cell r="G32">
            <v>5.9</v>
          </cell>
          <cell r="J32">
            <v>5.9</v>
          </cell>
          <cell r="K32">
            <v>6.9</v>
          </cell>
          <cell r="N32">
            <v>6.9</v>
          </cell>
          <cell r="O32">
            <v>4.3</v>
          </cell>
          <cell r="R32">
            <v>4.3</v>
          </cell>
          <cell r="S32">
            <v>0</v>
          </cell>
          <cell r="T32">
            <v>0</v>
          </cell>
          <cell r="V32">
            <v>0</v>
          </cell>
          <cell r="W32">
            <v>6.1</v>
          </cell>
          <cell r="Z32">
            <v>6.1</v>
          </cell>
          <cell r="AA32">
            <v>6.9</v>
          </cell>
          <cell r="AD32">
            <v>6.9</v>
          </cell>
          <cell r="AE32">
            <v>0</v>
          </cell>
          <cell r="AF32">
            <v>6.2</v>
          </cell>
          <cell r="AH32">
            <v>6.2</v>
          </cell>
          <cell r="AI32">
            <v>4.5</v>
          </cell>
          <cell r="AJ32">
            <v>6.2</v>
          </cell>
          <cell r="AL32">
            <v>6.2</v>
          </cell>
          <cell r="AM32">
            <v>5</v>
          </cell>
          <cell r="AN32">
            <v>8</v>
          </cell>
          <cell r="AQ32">
            <v>8</v>
          </cell>
          <cell r="AR32">
            <v>5.9</v>
          </cell>
          <cell r="AU32">
            <v>5.9</v>
          </cell>
          <cell r="AV32">
            <v>5.5</v>
          </cell>
          <cell r="AY32">
            <v>5.5</v>
          </cell>
          <cell r="AZ32">
            <v>5.8</v>
          </cell>
          <cell r="BC32">
            <v>5.8</v>
          </cell>
          <cell r="BD32">
            <v>5.9</v>
          </cell>
          <cell r="BG32">
            <v>5.9</v>
          </cell>
          <cell r="BH32">
            <v>4.5999999999999996</v>
          </cell>
          <cell r="BK32">
            <v>4.5999999999999996</v>
          </cell>
          <cell r="BL32">
            <v>0</v>
          </cell>
          <cell r="BM32">
            <v>0</v>
          </cell>
          <cell r="BN32">
            <v>4.7</v>
          </cell>
          <cell r="BO32">
            <v>4.7</v>
          </cell>
          <cell r="BP32">
            <v>5.72</v>
          </cell>
          <cell r="BQ32">
            <v>6.9</v>
          </cell>
          <cell r="BT32">
            <v>6.9</v>
          </cell>
          <cell r="BU32">
            <v>0</v>
          </cell>
          <cell r="BV32">
            <v>0</v>
          </cell>
          <cell r="BX32">
            <v>0</v>
          </cell>
          <cell r="BY32">
            <v>6.8</v>
          </cell>
          <cell r="CB32">
            <v>6.8</v>
          </cell>
          <cell r="CC32">
            <v>6.8</v>
          </cell>
          <cell r="CF32">
            <v>6.8</v>
          </cell>
          <cell r="CG32">
            <v>0</v>
          </cell>
          <cell r="CH32">
            <v>0</v>
          </cell>
          <cell r="CJ32">
            <v>0</v>
          </cell>
          <cell r="CK32">
            <v>5.4</v>
          </cell>
          <cell r="CN32">
            <v>5.4</v>
          </cell>
          <cell r="CO32">
            <v>7.4</v>
          </cell>
          <cell r="CR32">
            <v>7.4</v>
          </cell>
          <cell r="CS32">
            <v>0</v>
          </cell>
          <cell r="CT32">
            <v>0</v>
          </cell>
          <cell r="CV32">
            <v>0</v>
          </cell>
          <cell r="CW32">
            <v>4.18</v>
          </cell>
          <cell r="CX32">
            <v>4.9400000000000004</v>
          </cell>
          <cell r="DB32">
            <v>0</v>
          </cell>
          <cell r="DF32">
            <v>0</v>
          </cell>
          <cell r="DG32">
            <v>0</v>
          </cell>
          <cell r="DH32">
            <v>4.76</v>
          </cell>
          <cell r="DI32" t="str">
            <v/>
          </cell>
          <cell r="DJ32" t="str">
            <v>Tốt</v>
          </cell>
          <cell r="DK32" t="str">
            <v>Đ</v>
          </cell>
          <cell r="DL32" t="str">
            <v>Đ</v>
          </cell>
          <cell r="DM32" t="str">
            <v xml:space="preserve"> </v>
          </cell>
          <cell r="DN32">
            <v>4</v>
          </cell>
          <cell r="DO32">
            <v>10</v>
          </cell>
          <cell r="DP32">
            <v>0.18518518518518517</v>
          </cell>
          <cell r="DQ32" t="str">
            <v>KO</v>
          </cell>
          <cell r="DT32" t="str">
            <v>Nữ</v>
          </cell>
          <cell r="DU32" t="str">
            <v>Quảng Trị</v>
          </cell>
          <cell r="DV32" t="str">
            <v>0932443222</v>
          </cell>
          <cell r="DW32" t="str">
            <v>VÕ THỊ KIM CHI - 31 NGUYỄN THÁI HỌC - KHU PHỐ 6 - PHƯỜNG 1 - ĐÔNG HÀ - QUẢNG TRỊ</v>
          </cell>
          <cell r="DY32" t="e">
            <v>#N/A</v>
          </cell>
        </row>
        <row r="33">
          <cell r="B33">
            <v>1816217079</v>
          </cell>
          <cell r="C33" t="str">
            <v>Đinh Lê Thanh Thùy</v>
          </cell>
          <cell r="D33" t="str">
            <v>Trang</v>
          </cell>
          <cell r="E33" t="str">
            <v>16/09/1991</v>
          </cell>
          <cell r="F33" t="str">
            <v>C18KCD1B</v>
          </cell>
          <cell r="G33">
            <v>6.4</v>
          </cell>
          <cell r="J33">
            <v>6.4</v>
          </cell>
          <cell r="K33">
            <v>6.4</v>
          </cell>
          <cell r="N33">
            <v>6.4</v>
          </cell>
          <cell r="O33">
            <v>4.5</v>
          </cell>
          <cell r="R33">
            <v>4.5</v>
          </cell>
          <cell r="S33">
            <v>0</v>
          </cell>
          <cell r="T33">
            <v>4.9000000000000004</v>
          </cell>
          <cell r="V33">
            <v>4.9000000000000004</v>
          </cell>
          <cell r="W33">
            <v>6.2</v>
          </cell>
          <cell r="Z33">
            <v>6.2</v>
          </cell>
          <cell r="AA33">
            <v>6.9</v>
          </cell>
          <cell r="AD33">
            <v>6.9</v>
          </cell>
          <cell r="AE33">
            <v>0</v>
          </cell>
          <cell r="AF33">
            <v>6.4</v>
          </cell>
          <cell r="AH33">
            <v>6.4</v>
          </cell>
          <cell r="AI33">
            <v>4.9000000000000004</v>
          </cell>
          <cell r="AJ33">
            <v>6</v>
          </cell>
          <cell r="AL33">
            <v>6</v>
          </cell>
          <cell r="AM33">
            <v>5.89</v>
          </cell>
          <cell r="AN33">
            <v>8.3000000000000007</v>
          </cell>
          <cell r="AQ33">
            <v>8.3000000000000007</v>
          </cell>
          <cell r="AR33">
            <v>5.9</v>
          </cell>
          <cell r="AU33">
            <v>5.9</v>
          </cell>
          <cell r="AV33">
            <v>7.2</v>
          </cell>
          <cell r="AY33">
            <v>7.2</v>
          </cell>
          <cell r="AZ33">
            <v>0</v>
          </cell>
          <cell r="BA33">
            <v>5.6</v>
          </cell>
          <cell r="BC33">
            <v>5.6</v>
          </cell>
          <cell r="BD33">
            <v>6</v>
          </cell>
          <cell r="BG33">
            <v>6</v>
          </cell>
          <cell r="BH33">
            <v>3.9</v>
          </cell>
          <cell r="BI33">
            <v>4.2</v>
          </cell>
          <cell r="BK33">
            <v>4.2</v>
          </cell>
          <cell r="BL33">
            <v>5.8</v>
          </cell>
          <cell r="BO33">
            <v>5.8</v>
          </cell>
          <cell r="BP33">
            <v>6.08</v>
          </cell>
          <cell r="BQ33">
            <v>7.2</v>
          </cell>
          <cell r="BT33">
            <v>7.2</v>
          </cell>
          <cell r="BU33">
            <v>0</v>
          </cell>
          <cell r="BV33">
            <v>0</v>
          </cell>
          <cell r="BX33">
            <v>0</v>
          </cell>
          <cell r="BY33">
            <v>6.9</v>
          </cell>
          <cell r="CB33">
            <v>6.9</v>
          </cell>
          <cell r="CC33">
            <v>6.8</v>
          </cell>
          <cell r="CF33">
            <v>6.8</v>
          </cell>
          <cell r="CG33">
            <v>0</v>
          </cell>
          <cell r="CH33">
            <v>0</v>
          </cell>
          <cell r="CI33">
            <v>5</v>
          </cell>
          <cell r="CJ33">
            <v>5</v>
          </cell>
          <cell r="CK33">
            <v>6.3</v>
          </cell>
          <cell r="CN33">
            <v>6.3</v>
          </cell>
          <cell r="CO33">
            <v>8</v>
          </cell>
          <cell r="CR33">
            <v>8</v>
          </cell>
          <cell r="CS33">
            <v>0</v>
          </cell>
          <cell r="CT33">
            <v>0</v>
          </cell>
          <cell r="CU33">
            <v>6.7</v>
          </cell>
          <cell r="CV33">
            <v>6.7</v>
          </cell>
          <cell r="CW33">
            <v>5.95</v>
          </cell>
          <cell r="CX33">
            <v>5.97</v>
          </cell>
          <cell r="CY33">
            <v>4.3</v>
          </cell>
          <cell r="CZ33">
            <v>3.8</v>
          </cell>
          <cell r="DA33">
            <v>4</v>
          </cell>
          <cell r="DB33">
            <v>4.3</v>
          </cell>
          <cell r="DC33">
            <v>6.5</v>
          </cell>
          <cell r="DF33">
            <v>6.5</v>
          </cell>
          <cell r="DG33">
            <v>4.3</v>
          </cell>
          <cell r="DH33">
            <v>5.91</v>
          </cell>
          <cell r="DI33" t="str">
            <v>Trung Bình</v>
          </cell>
          <cell r="DJ33" t="str">
            <v>Tốt</v>
          </cell>
          <cell r="DK33" t="str">
            <v>Đ</v>
          </cell>
          <cell r="DL33" t="str">
            <v>Đ</v>
          </cell>
          <cell r="DM33" t="str">
            <v xml:space="preserve"> </v>
          </cell>
          <cell r="DN33">
            <v>1</v>
          </cell>
          <cell r="DO33">
            <v>2</v>
          </cell>
          <cell r="DP33">
            <v>3.7037037037037035E-2</v>
          </cell>
          <cell r="DQ33" t="str">
            <v>xet vot</v>
          </cell>
          <cell r="DT33" t="str">
            <v>Nữ</v>
          </cell>
          <cell r="DU33" t="str">
            <v>Đà Nẵng</v>
          </cell>
          <cell r="DV33" t="str">
            <v>0905273151</v>
          </cell>
          <cell r="DW33" t="str">
            <v>K259/11 NGUYỄN VĂN LINH- TP ĐÀ NẴNG</v>
          </cell>
          <cell r="DY33" t="e">
            <v>#N/A</v>
          </cell>
        </row>
        <row r="34">
          <cell r="B34">
            <v>1816217082</v>
          </cell>
          <cell r="C34" t="str">
            <v>Ngô Thị Diễm</v>
          </cell>
          <cell r="D34" t="str">
            <v>My</v>
          </cell>
          <cell r="E34" t="str">
            <v>10/09/1989</v>
          </cell>
          <cell r="F34" t="str">
            <v>C18KCD1B</v>
          </cell>
          <cell r="G34">
            <v>7.1</v>
          </cell>
          <cell r="J34">
            <v>7.1</v>
          </cell>
          <cell r="K34">
            <v>6.3</v>
          </cell>
          <cell r="N34">
            <v>6.3</v>
          </cell>
          <cell r="O34">
            <v>5.7</v>
          </cell>
          <cell r="R34">
            <v>5.7</v>
          </cell>
          <cell r="S34">
            <v>5.7</v>
          </cell>
          <cell r="V34">
            <v>5.7</v>
          </cell>
          <cell r="W34">
            <v>6</v>
          </cell>
          <cell r="Z34">
            <v>6</v>
          </cell>
          <cell r="AA34">
            <v>7.2</v>
          </cell>
          <cell r="AD34">
            <v>7.2</v>
          </cell>
          <cell r="AE34">
            <v>6.5</v>
          </cell>
          <cell r="AH34">
            <v>6.5</v>
          </cell>
          <cell r="AI34">
            <v>8.1999999999999993</v>
          </cell>
          <cell r="AL34">
            <v>8.1999999999999993</v>
          </cell>
          <cell r="AM34">
            <v>6.34</v>
          </cell>
          <cell r="AN34">
            <v>8.1</v>
          </cell>
          <cell r="AQ34">
            <v>8.1</v>
          </cell>
          <cell r="AR34">
            <v>6.1</v>
          </cell>
          <cell r="AU34">
            <v>6.1</v>
          </cell>
          <cell r="AV34">
            <v>5.6</v>
          </cell>
          <cell r="AY34">
            <v>5.6</v>
          </cell>
          <cell r="AZ34">
            <v>5.3</v>
          </cell>
          <cell r="BC34">
            <v>5.3</v>
          </cell>
          <cell r="BD34">
            <v>6.6</v>
          </cell>
          <cell r="BG34">
            <v>6.6</v>
          </cell>
          <cell r="BH34">
            <v>7.9</v>
          </cell>
          <cell r="BK34">
            <v>7.9</v>
          </cell>
          <cell r="BL34">
            <v>6.8</v>
          </cell>
          <cell r="BO34">
            <v>6.8</v>
          </cell>
          <cell r="BP34">
            <v>6.56</v>
          </cell>
          <cell r="BQ34">
            <v>2.2999999999999998</v>
          </cell>
          <cell r="BT34">
            <v>2.2999999999999998</v>
          </cell>
          <cell r="BU34">
            <v>6.5</v>
          </cell>
          <cell r="BX34">
            <v>6.5</v>
          </cell>
          <cell r="BY34">
            <v>4.5999999999999996</v>
          </cell>
          <cell r="CB34">
            <v>4.5999999999999996</v>
          </cell>
          <cell r="CC34">
            <v>0</v>
          </cell>
          <cell r="CD34">
            <v>0</v>
          </cell>
          <cell r="CE34">
            <v>0</v>
          </cell>
          <cell r="CF34">
            <v>0</v>
          </cell>
          <cell r="CG34">
            <v>0</v>
          </cell>
          <cell r="CH34">
            <v>0</v>
          </cell>
          <cell r="CJ34">
            <v>0</v>
          </cell>
          <cell r="CK34">
            <v>7.7</v>
          </cell>
          <cell r="CN34">
            <v>7.7</v>
          </cell>
          <cell r="CO34">
            <v>8.3000000000000007</v>
          </cell>
          <cell r="CR34">
            <v>8.3000000000000007</v>
          </cell>
          <cell r="CS34">
            <v>0</v>
          </cell>
          <cell r="CT34">
            <v>0</v>
          </cell>
          <cell r="CV34">
            <v>0</v>
          </cell>
          <cell r="CW34">
            <v>3.94</v>
          </cell>
          <cell r="CX34">
            <v>5.56</v>
          </cell>
          <cell r="DB34">
            <v>0</v>
          </cell>
          <cell r="DF34">
            <v>0</v>
          </cell>
          <cell r="DG34">
            <v>0</v>
          </cell>
          <cell r="DH34">
            <v>5.36</v>
          </cell>
          <cell r="DI34" t="str">
            <v>Trung Bình</v>
          </cell>
          <cell r="DJ34" t="str">
            <v>Tốt</v>
          </cell>
          <cell r="DK34" t="str">
            <v>Đ</v>
          </cell>
          <cell r="DL34" t="str">
            <v>Đ</v>
          </cell>
          <cell r="DM34" t="str">
            <v xml:space="preserve"> </v>
          </cell>
          <cell r="DN34">
            <v>4</v>
          </cell>
          <cell r="DO34">
            <v>9</v>
          </cell>
          <cell r="DP34">
            <v>0.16666666666666666</v>
          </cell>
          <cell r="DQ34" t="str">
            <v>KO</v>
          </cell>
          <cell r="DT34" t="str">
            <v>Nữ</v>
          </cell>
          <cell r="DU34" t="str">
            <v>Quảng Nam</v>
          </cell>
          <cell r="DV34" t="str">
            <v>0905232309</v>
          </cell>
          <cell r="DW34" t="str">
            <v>NGÔ THỊ HUYỀN TRANG - 852 TRẦN CAO VÂN - ĐÀ NẴNG</v>
          </cell>
          <cell r="DY34" t="e">
            <v>#N/A</v>
          </cell>
        </row>
        <row r="35">
          <cell r="B35">
            <v>1816217085</v>
          </cell>
          <cell r="C35" t="str">
            <v>Hồ Thị</v>
          </cell>
          <cell r="D35" t="str">
            <v>Hằng</v>
          </cell>
          <cell r="E35" t="str">
            <v>10/11/1992</v>
          </cell>
          <cell r="F35" t="str">
            <v>C18KCD1B</v>
          </cell>
          <cell r="G35">
            <v>0</v>
          </cell>
          <cell r="H35">
            <v>6</v>
          </cell>
          <cell r="J35">
            <v>6</v>
          </cell>
          <cell r="K35">
            <v>6.2</v>
          </cell>
          <cell r="N35">
            <v>6.2</v>
          </cell>
          <cell r="O35">
            <v>5.3</v>
          </cell>
          <cell r="R35">
            <v>5.3</v>
          </cell>
          <cell r="S35">
            <v>5.7</v>
          </cell>
          <cell r="V35">
            <v>5.7</v>
          </cell>
          <cell r="W35">
            <v>5.7</v>
          </cell>
          <cell r="Z35">
            <v>5.7</v>
          </cell>
          <cell r="AA35">
            <v>5.6</v>
          </cell>
          <cell r="AD35">
            <v>5.6</v>
          </cell>
          <cell r="AE35">
            <v>0</v>
          </cell>
          <cell r="AF35">
            <v>6.5</v>
          </cell>
          <cell r="AH35">
            <v>6.5</v>
          </cell>
          <cell r="AI35">
            <v>8.1999999999999993</v>
          </cell>
          <cell r="AL35">
            <v>8.1999999999999993</v>
          </cell>
          <cell r="AM35">
            <v>5.84</v>
          </cell>
          <cell r="AN35">
            <v>8.1</v>
          </cell>
          <cell r="AQ35">
            <v>8.1</v>
          </cell>
          <cell r="AR35">
            <v>5.8</v>
          </cell>
          <cell r="AU35">
            <v>5.8</v>
          </cell>
          <cell r="AV35">
            <v>5.9</v>
          </cell>
          <cell r="AY35">
            <v>5.9</v>
          </cell>
          <cell r="AZ35">
            <v>0</v>
          </cell>
          <cell r="BA35">
            <v>6.4</v>
          </cell>
          <cell r="BC35">
            <v>6.4</v>
          </cell>
          <cell r="BD35">
            <v>5.4</v>
          </cell>
          <cell r="BG35">
            <v>5.4</v>
          </cell>
          <cell r="BH35">
            <v>5.4</v>
          </cell>
          <cell r="BK35">
            <v>5.4</v>
          </cell>
          <cell r="BL35">
            <v>0</v>
          </cell>
          <cell r="BM35">
            <v>0</v>
          </cell>
          <cell r="BN35">
            <v>5.0999999999999996</v>
          </cell>
          <cell r="BO35">
            <v>5.0999999999999996</v>
          </cell>
          <cell r="BP35">
            <v>5.95</v>
          </cell>
          <cell r="BQ35">
            <v>6.7</v>
          </cell>
          <cell r="BT35">
            <v>6.7</v>
          </cell>
          <cell r="BU35">
            <v>0</v>
          </cell>
          <cell r="BV35">
            <v>0</v>
          </cell>
          <cell r="BX35">
            <v>0</v>
          </cell>
          <cell r="BY35">
            <v>7</v>
          </cell>
          <cell r="CB35">
            <v>7</v>
          </cell>
          <cell r="CC35">
            <v>6.9</v>
          </cell>
          <cell r="CF35">
            <v>6.9</v>
          </cell>
          <cell r="CG35">
            <v>0</v>
          </cell>
          <cell r="CH35">
            <v>0</v>
          </cell>
          <cell r="CI35">
            <v>4.8</v>
          </cell>
          <cell r="CJ35">
            <v>4.8</v>
          </cell>
          <cell r="CK35">
            <v>6.1</v>
          </cell>
          <cell r="CN35">
            <v>6.1</v>
          </cell>
          <cell r="CO35">
            <v>8</v>
          </cell>
          <cell r="CR35">
            <v>8</v>
          </cell>
          <cell r="CS35">
            <v>0</v>
          </cell>
          <cell r="CT35">
            <v>0</v>
          </cell>
          <cell r="CV35">
            <v>0</v>
          </cell>
          <cell r="CW35">
            <v>5.15</v>
          </cell>
          <cell r="CX35">
            <v>5.63</v>
          </cell>
          <cell r="DB35">
            <v>0</v>
          </cell>
          <cell r="DF35">
            <v>0</v>
          </cell>
          <cell r="DG35">
            <v>0</v>
          </cell>
          <cell r="DH35">
            <v>5.43</v>
          </cell>
          <cell r="DI35" t="str">
            <v>Trung Bình</v>
          </cell>
          <cell r="DJ35" t="str">
            <v>Tốt</v>
          </cell>
          <cell r="DK35" t="str">
            <v>Đ</v>
          </cell>
          <cell r="DL35" t="str">
            <v>Đ</v>
          </cell>
          <cell r="DM35" t="str">
            <v xml:space="preserve"> </v>
          </cell>
          <cell r="DN35">
            <v>2</v>
          </cell>
          <cell r="DO35">
            <v>4</v>
          </cell>
          <cell r="DP35">
            <v>7.407407407407407E-2</v>
          </cell>
          <cell r="DQ35" t="str">
            <v>KO</v>
          </cell>
          <cell r="DT35" t="str">
            <v>Nữ</v>
          </cell>
          <cell r="DU35" t="str">
            <v>Quảng Trị</v>
          </cell>
          <cell r="DV35" t="str">
            <v>0972941701</v>
          </cell>
          <cell r="DW35" t="str">
            <v>K63/12 NGUYỄN VĂN LINH - ĐÀ NẴNG</v>
          </cell>
          <cell r="DY35" t="e">
            <v>#N/A</v>
          </cell>
        </row>
        <row r="36">
          <cell r="B36">
            <v>1816217091</v>
          </cell>
          <cell r="C36" t="str">
            <v>Phan Thị Kiều</v>
          </cell>
          <cell r="D36" t="str">
            <v>Trang</v>
          </cell>
          <cell r="E36" t="str">
            <v>15/06/1992</v>
          </cell>
          <cell r="F36" t="str">
            <v>C18KCD1B</v>
          </cell>
          <cell r="G36">
            <v>5.5</v>
          </cell>
          <cell r="J36">
            <v>5.5</v>
          </cell>
          <cell r="K36">
            <v>6.8</v>
          </cell>
          <cell r="N36">
            <v>6.8</v>
          </cell>
          <cell r="O36">
            <v>6.7</v>
          </cell>
          <cell r="R36">
            <v>6.7</v>
          </cell>
          <cell r="S36">
            <v>0</v>
          </cell>
          <cell r="T36">
            <v>5.7</v>
          </cell>
          <cell r="V36">
            <v>5.7</v>
          </cell>
          <cell r="W36">
            <v>5.4</v>
          </cell>
          <cell r="Z36">
            <v>5.4</v>
          </cell>
          <cell r="AA36">
            <v>6.5</v>
          </cell>
          <cell r="AD36">
            <v>6.5</v>
          </cell>
          <cell r="AE36">
            <v>0</v>
          </cell>
          <cell r="AF36">
            <v>6.6</v>
          </cell>
          <cell r="AH36">
            <v>6.6</v>
          </cell>
          <cell r="AI36">
            <v>6</v>
          </cell>
          <cell r="AL36">
            <v>6</v>
          </cell>
          <cell r="AM36">
            <v>6.22</v>
          </cell>
          <cell r="AN36">
            <v>7.8</v>
          </cell>
          <cell r="AQ36">
            <v>7.8</v>
          </cell>
          <cell r="AR36">
            <v>6</v>
          </cell>
          <cell r="AU36">
            <v>6</v>
          </cell>
          <cell r="AV36">
            <v>6.3</v>
          </cell>
          <cell r="AY36">
            <v>6.3</v>
          </cell>
          <cell r="AZ36">
            <v>0</v>
          </cell>
          <cell r="BA36">
            <v>6</v>
          </cell>
          <cell r="BC36">
            <v>6</v>
          </cell>
          <cell r="BD36">
            <v>5.5</v>
          </cell>
          <cell r="BG36">
            <v>5.5</v>
          </cell>
          <cell r="BH36">
            <v>5.6</v>
          </cell>
          <cell r="BK36">
            <v>5.6</v>
          </cell>
          <cell r="BL36">
            <v>5.0999999999999996</v>
          </cell>
          <cell r="BO36">
            <v>5.0999999999999996</v>
          </cell>
          <cell r="BP36">
            <v>5.95</v>
          </cell>
          <cell r="BQ36">
            <v>7.3</v>
          </cell>
          <cell r="BT36">
            <v>7.3</v>
          </cell>
          <cell r="BU36">
            <v>0</v>
          </cell>
          <cell r="BV36">
            <v>0</v>
          </cell>
          <cell r="BX36">
            <v>0</v>
          </cell>
          <cell r="BY36">
            <v>4.9000000000000004</v>
          </cell>
          <cell r="CB36">
            <v>4.9000000000000004</v>
          </cell>
          <cell r="CC36">
            <v>5.2</v>
          </cell>
          <cell r="CF36">
            <v>5.2</v>
          </cell>
          <cell r="CG36">
            <v>0</v>
          </cell>
          <cell r="CH36">
            <v>0</v>
          </cell>
          <cell r="CI36">
            <v>4.9000000000000004</v>
          </cell>
          <cell r="CJ36">
            <v>4.9000000000000004</v>
          </cell>
          <cell r="CK36">
            <v>4.7</v>
          </cell>
          <cell r="CN36">
            <v>4.7</v>
          </cell>
          <cell r="CO36">
            <v>8.1</v>
          </cell>
          <cell r="CR36">
            <v>8.1</v>
          </cell>
          <cell r="CS36">
            <v>0</v>
          </cell>
          <cell r="CT36">
            <v>0</v>
          </cell>
          <cell r="CV36">
            <v>0</v>
          </cell>
          <cell r="CW36">
            <v>4.63</v>
          </cell>
          <cell r="CX36">
            <v>5.57</v>
          </cell>
          <cell r="DB36">
            <v>0</v>
          </cell>
          <cell r="DF36">
            <v>0</v>
          </cell>
          <cell r="DG36">
            <v>0</v>
          </cell>
          <cell r="DH36">
            <v>5.38</v>
          </cell>
          <cell r="DI36" t="str">
            <v>Trung Bình</v>
          </cell>
          <cell r="DJ36" t="str">
            <v>Tốt</v>
          </cell>
          <cell r="DK36" t="str">
            <v>Đ</v>
          </cell>
          <cell r="DL36" t="str">
            <v>Đ</v>
          </cell>
          <cell r="DM36" t="str">
            <v xml:space="preserve"> </v>
          </cell>
          <cell r="DN36">
            <v>2</v>
          </cell>
          <cell r="DO36">
            <v>4</v>
          </cell>
          <cell r="DP36">
            <v>7.407407407407407E-2</v>
          </cell>
          <cell r="DQ36" t="str">
            <v>KO</v>
          </cell>
          <cell r="DT36" t="str">
            <v>Nữ</v>
          </cell>
          <cell r="DU36" t="str">
            <v>Quảng Bình</v>
          </cell>
          <cell r="DV36" t="str">
            <v>01679461327</v>
          </cell>
          <cell r="DW36" t="str">
            <v>PHAN THỊ KIỀU TRANG, K408, H47/02 HOÀNG DIỆU, HẢI CHÂU, ĐÀ NẴNG</v>
          </cell>
          <cell r="DY36" t="e">
            <v>#N/A</v>
          </cell>
        </row>
        <row r="37">
          <cell r="B37">
            <v>1817217027</v>
          </cell>
          <cell r="C37" t="str">
            <v>Trần Quốc</v>
          </cell>
          <cell r="D37" t="str">
            <v>Thịnh</v>
          </cell>
          <cell r="E37" t="str">
            <v>25/06/1992</v>
          </cell>
          <cell r="F37" t="str">
            <v>C18KCD1B</v>
          </cell>
          <cell r="G37">
            <v>6.6</v>
          </cell>
          <cell r="J37">
            <v>6.6</v>
          </cell>
          <cell r="K37">
            <v>7.1</v>
          </cell>
          <cell r="N37">
            <v>7.1</v>
          </cell>
          <cell r="O37">
            <v>6.8</v>
          </cell>
          <cell r="R37">
            <v>6.8</v>
          </cell>
          <cell r="S37">
            <v>6.2</v>
          </cell>
          <cell r="V37">
            <v>6.2</v>
          </cell>
          <cell r="W37">
            <v>6</v>
          </cell>
          <cell r="Z37">
            <v>6</v>
          </cell>
          <cell r="AA37">
            <v>7.6</v>
          </cell>
          <cell r="AD37">
            <v>7.6</v>
          </cell>
          <cell r="AE37">
            <v>0</v>
          </cell>
          <cell r="AF37">
            <v>5.9</v>
          </cell>
          <cell r="AH37">
            <v>5.9</v>
          </cell>
          <cell r="AI37">
            <v>7.4</v>
          </cell>
          <cell r="AL37">
            <v>7.4</v>
          </cell>
          <cell r="AM37">
            <v>6.61</v>
          </cell>
          <cell r="AN37">
            <v>6.9</v>
          </cell>
          <cell r="AQ37">
            <v>6.9</v>
          </cell>
          <cell r="AR37">
            <v>5.8</v>
          </cell>
          <cell r="AU37">
            <v>5.8</v>
          </cell>
          <cell r="AV37">
            <v>7.6</v>
          </cell>
          <cell r="AY37">
            <v>7.6</v>
          </cell>
          <cell r="AZ37">
            <v>0</v>
          </cell>
          <cell r="BA37">
            <v>5.8</v>
          </cell>
          <cell r="BC37">
            <v>5.8</v>
          </cell>
          <cell r="BD37">
            <v>5.9</v>
          </cell>
          <cell r="BG37">
            <v>5.9</v>
          </cell>
          <cell r="BH37">
            <v>6.7</v>
          </cell>
          <cell r="BK37">
            <v>6.7</v>
          </cell>
          <cell r="BL37">
            <v>6</v>
          </cell>
          <cell r="BO37">
            <v>6</v>
          </cell>
          <cell r="BP37">
            <v>6.3</v>
          </cell>
          <cell r="BQ37">
            <v>7.7</v>
          </cell>
          <cell r="BT37">
            <v>7.7</v>
          </cell>
          <cell r="BU37">
            <v>0</v>
          </cell>
          <cell r="BV37">
            <v>5.0999999999999996</v>
          </cell>
          <cell r="BW37">
            <v>0</v>
          </cell>
          <cell r="BX37">
            <v>5.0999999999999996</v>
          </cell>
          <cell r="BY37">
            <v>7</v>
          </cell>
          <cell r="CB37">
            <v>7</v>
          </cell>
          <cell r="CC37">
            <v>7.1</v>
          </cell>
          <cell r="CF37">
            <v>7.1</v>
          </cell>
          <cell r="CG37">
            <v>0</v>
          </cell>
          <cell r="CH37">
            <v>0</v>
          </cell>
          <cell r="CI37">
            <v>5.8</v>
          </cell>
          <cell r="CJ37">
            <v>5.8</v>
          </cell>
          <cell r="CK37">
            <v>5.5</v>
          </cell>
          <cell r="CN37">
            <v>5.5</v>
          </cell>
          <cell r="CO37">
            <v>8.4</v>
          </cell>
          <cell r="CR37">
            <v>8.4</v>
          </cell>
          <cell r="CS37">
            <v>0</v>
          </cell>
          <cell r="CT37">
            <v>0</v>
          </cell>
          <cell r="CU37">
            <v>6</v>
          </cell>
          <cell r="CV37">
            <v>6</v>
          </cell>
          <cell r="CW37">
            <v>6.57</v>
          </cell>
          <cell r="CX37">
            <v>6.5</v>
          </cell>
          <cell r="CY37">
            <v>7.3</v>
          </cell>
          <cell r="CZ37">
            <v>0.3</v>
          </cell>
          <cell r="DB37">
            <v>7.3</v>
          </cell>
          <cell r="DC37">
            <v>2</v>
          </cell>
          <cell r="DD37">
            <v>6.3</v>
          </cell>
          <cell r="DF37">
            <v>6.3</v>
          </cell>
          <cell r="DG37">
            <v>7.3</v>
          </cell>
          <cell r="DH37">
            <v>6.53</v>
          </cell>
          <cell r="DI37" t="str">
            <v>Khá</v>
          </cell>
          <cell r="DJ37" t="str">
            <v>Tốt</v>
          </cell>
          <cell r="DK37" t="str">
            <v>Đ</v>
          </cell>
          <cell r="DL37" t="str">
            <v>Đ</v>
          </cell>
          <cell r="DM37" t="str">
            <v>CNTN</v>
          </cell>
          <cell r="DN37">
            <v>0</v>
          </cell>
          <cell r="DO37">
            <v>0</v>
          </cell>
          <cell r="DP37">
            <v>0</v>
          </cell>
          <cell r="DQ37" t="str">
            <v>ĐỦ ĐK thi TN</v>
          </cell>
          <cell r="DR37" t="str">
            <v>Tháng 5/2015</v>
          </cell>
          <cell r="DT37" t="str">
            <v>Nam</v>
          </cell>
          <cell r="DU37" t="str">
            <v>Gia Lai</v>
          </cell>
          <cell r="DV37" t="str">
            <v>0937189544</v>
          </cell>
          <cell r="DW37" t="str">
            <v>74 NGUYỄN VIẾT XUÂN- PHƯỜNG HỘI PHÚ- TP PLEIKU- TỈNH GIA LAI</v>
          </cell>
          <cell r="DY37">
            <v>6.3</v>
          </cell>
        </row>
        <row r="38">
          <cell r="B38">
            <v>1817217045</v>
          </cell>
          <cell r="C38" t="str">
            <v>Lê Duy</v>
          </cell>
          <cell r="D38" t="str">
            <v>Anh</v>
          </cell>
          <cell r="E38" t="str">
            <v>21/02/1989</v>
          </cell>
          <cell r="F38" t="str">
            <v>C18KCD1B</v>
          </cell>
          <cell r="G38">
            <v>7.1</v>
          </cell>
          <cell r="J38">
            <v>7.1</v>
          </cell>
          <cell r="K38">
            <v>6.7</v>
          </cell>
          <cell r="N38">
            <v>6.7</v>
          </cell>
          <cell r="O38">
            <v>7.4</v>
          </cell>
          <cell r="R38">
            <v>7.4</v>
          </cell>
          <cell r="S38">
            <v>7.3</v>
          </cell>
          <cell r="V38">
            <v>7.3</v>
          </cell>
          <cell r="W38">
            <v>5.0999999999999996</v>
          </cell>
          <cell r="Z38">
            <v>5.0999999999999996</v>
          </cell>
          <cell r="AA38">
            <v>7</v>
          </cell>
          <cell r="AD38">
            <v>7</v>
          </cell>
          <cell r="AE38">
            <v>5.2</v>
          </cell>
          <cell r="AH38">
            <v>5.2</v>
          </cell>
          <cell r="AI38">
            <v>7.8</v>
          </cell>
          <cell r="AL38">
            <v>7.8</v>
          </cell>
          <cell r="AM38">
            <v>6.58</v>
          </cell>
          <cell r="AN38">
            <v>7.8</v>
          </cell>
          <cell r="AQ38">
            <v>7.8</v>
          </cell>
          <cell r="AR38">
            <v>6</v>
          </cell>
          <cell r="AU38">
            <v>6</v>
          </cell>
          <cell r="AV38">
            <v>7.3</v>
          </cell>
          <cell r="AY38">
            <v>7.3</v>
          </cell>
          <cell r="AZ38">
            <v>0</v>
          </cell>
          <cell r="BA38">
            <v>5.2</v>
          </cell>
          <cell r="BC38">
            <v>5.2</v>
          </cell>
          <cell r="BD38">
            <v>5.8</v>
          </cell>
          <cell r="BG38">
            <v>5.8</v>
          </cell>
          <cell r="BH38">
            <v>5.5</v>
          </cell>
          <cell r="BK38">
            <v>5.5</v>
          </cell>
          <cell r="BL38">
            <v>0</v>
          </cell>
          <cell r="BM38">
            <v>6</v>
          </cell>
          <cell r="BN38">
            <v>0</v>
          </cell>
          <cell r="BO38">
            <v>6</v>
          </cell>
          <cell r="BP38">
            <v>6.13</v>
          </cell>
          <cell r="BQ38">
            <v>0</v>
          </cell>
          <cell r="BR38">
            <v>6.2</v>
          </cell>
          <cell r="BT38">
            <v>6.2</v>
          </cell>
          <cell r="BU38">
            <v>0</v>
          </cell>
          <cell r="BV38">
            <v>0</v>
          </cell>
          <cell r="BW38">
            <v>5.5</v>
          </cell>
          <cell r="BX38">
            <v>5.5</v>
          </cell>
          <cell r="BY38">
            <v>0</v>
          </cell>
          <cell r="BZ38">
            <v>6.8</v>
          </cell>
          <cell r="CB38">
            <v>6.8</v>
          </cell>
          <cell r="CC38">
            <v>0</v>
          </cell>
          <cell r="CD38">
            <v>6.3</v>
          </cell>
          <cell r="CF38">
            <v>6.3</v>
          </cell>
          <cell r="CG38">
            <v>0</v>
          </cell>
          <cell r="CH38">
            <v>4.7</v>
          </cell>
          <cell r="CI38">
            <v>0</v>
          </cell>
          <cell r="CJ38">
            <v>4.7</v>
          </cell>
          <cell r="CK38">
            <v>0</v>
          </cell>
          <cell r="CL38">
            <v>5.7</v>
          </cell>
          <cell r="CN38">
            <v>5.7</v>
          </cell>
          <cell r="CO38">
            <v>0</v>
          </cell>
          <cell r="CP38">
            <v>0</v>
          </cell>
          <cell r="CQ38">
            <v>6.8</v>
          </cell>
          <cell r="CR38">
            <v>6.8</v>
          </cell>
          <cell r="CS38">
            <v>0</v>
          </cell>
          <cell r="CT38">
            <v>0</v>
          </cell>
          <cell r="CU38">
            <v>6</v>
          </cell>
          <cell r="CV38">
            <v>6</v>
          </cell>
          <cell r="CW38">
            <v>5.96</v>
          </cell>
          <cell r="CX38">
            <v>6.22</v>
          </cell>
          <cell r="CY38">
            <v>8.6</v>
          </cell>
          <cell r="DB38">
            <v>8.6</v>
          </cell>
          <cell r="DD38">
            <v>8</v>
          </cell>
          <cell r="DF38">
            <v>8</v>
          </cell>
          <cell r="DG38">
            <v>8.6</v>
          </cell>
          <cell r="DH38">
            <v>6.31</v>
          </cell>
          <cell r="DI38" t="str">
            <v>Trung Bình</v>
          </cell>
          <cell r="DJ38" t="str">
            <v>Tốt</v>
          </cell>
          <cell r="DK38" t="str">
            <v>Đ</v>
          </cell>
          <cell r="DL38" t="str">
            <v>Đ</v>
          </cell>
          <cell r="DM38" t="str">
            <v>CNTN</v>
          </cell>
          <cell r="DN38">
            <v>0</v>
          </cell>
          <cell r="DO38">
            <v>0</v>
          </cell>
          <cell r="DP38">
            <v>0</v>
          </cell>
          <cell r="DQ38" t="str">
            <v>ĐỦ ĐK thi TN</v>
          </cell>
          <cell r="DR38" t="str">
            <v>Tháng 8/2015</v>
          </cell>
          <cell r="DT38" t="str">
            <v>Nam</v>
          </cell>
          <cell r="DU38" t="str">
            <v>Đà Nẵng</v>
          </cell>
          <cell r="DV38" t="str">
            <v>01208143413</v>
          </cell>
          <cell r="DW38" t="str">
            <v>LÊ DUY ANH - K34/07 LÝ TỰ TRỌNG - HẢI CHÂU - ĐÀ NẴNG</v>
          </cell>
          <cell r="DY38">
            <v>8</v>
          </cell>
        </row>
        <row r="39">
          <cell r="B39">
            <v>1817217075</v>
          </cell>
          <cell r="C39" t="str">
            <v>Bùi Hoàng</v>
          </cell>
          <cell r="D39" t="str">
            <v>Long</v>
          </cell>
          <cell r="E39" t="str">
            <v>15/11/1992</v>
          </cell>
          <cell r="F39" t="str">
            <v>C18KCD1B</v>
          </cell>
          <cell r="G39">
            <v>6</v>
          </cell>
          <cell r="J39">
            <v>6</v>
          </cell>
          <cell r="K39">
            <v>6.2</v>
          </cell>
          <cell r="N39">
            <v>6.2</v>
          </cell>
          <cell r="O39">
            <v>6.1</v>
          </cell>
          <cell r="R39">
            <v>6.1</v>
          </cell>
          <cell r="S39">
            <v>0</v>
          </cell>
          <cell r="T39">
            <v>5.4</v>
          </cell>
          <cell r="V39">
            <v>5.4</v>
          </cell>
          <cell r="W39">
            <v>5.9</v>
          </cell>
          <cell r="Z39">
            <v>5.9</v>
          </cell>
          <cell r="AA39">
            <v>7.5</v>
          </cell>
          <cell r="AD39">
            <v>7.5</v>
          </cell>
          <cell r="AE39">
            <v>0</v>
          </cell>
          <cell r="AF39">
            <v>6.1</v>
          </cell>
          <cell r="AH39">
            <v>6.1</v>
          </cell>
          <cell r="AI39">
            <v>7.7</v>
          </cell>
          <cell r="AL39">
            <v>7.7</v>
          </cell>
          <cell r="AM39">
            <v>6.19</v>
          </cell>
          <cell r="AN39">
            <v>8</v>
          </cell>
          <cell r="AQ39">
            <v>8</v>
          </cell>
          <cell r="AR39">
            <v>5.6</v>
          </cell>
          <cell r="AU39">
            <v>5.6</v>
          </cell>
          <cell r="AV39">
            <v>7.1</v>
          </cell>
          <cell r="AY39">
            <v>7.1</v>
          </cell>
          <cell r="AZ39">
            <v>6.1</v>
          </cell>
          <cell r="BC39">
            <v>6.1</v>
          </cell>
          <cell r="BD39">
            <v>5.4</v>
          </cell>
          <cell r="BG39">
            <v>5.4</v>
          </cell>
          <cell r="BH39">
            <v>5.2</v>
          </cell>
          <cell r="BK39">
            <v>5.2</v>
          </cell>
          <cell r="BL39">
            <v>4.7</v>
          </cell>
          <cell r="BO39">
            <v>4.7</v>
          </cell>
          <cell r="BP39">
            <v>5.91</v>
          </cell>
          <cell r="BQ39">
            <v>6.7</v>
          </cell>
          <cell r="BT39">
            <v>6.7</v>
          </cell>
          <cell r="BU39">
            <v>0</v>
          </cell>
          <cell r="BV39">
            <v>0</v>
          </cell>
          <cell r="BW39">
            <v>5.7</v>
          </cell>
          <cell r="BX39">
            <v>5.7</v>
          </cell>
          <cell r="BY39">
            <v>6.9</v>
          </cell>
          <cell r="CB39">
            <v>6.9</v>
          </cell>
          <cell r="CC39">
            <v>6.6</v>
          </cell>
          <cell r="CF39">
            <v>6.6</v>
          </cell>
          <cell r="CG39">
            <v>0</v>
          </cell>
          <cell r="CH39">
            <v>6</v>
          </cell>
          <cell r="CI39">
            <v>0</v>
          </cell>
          <cell r="CJ39">
            <v>6</v>
          </cell>
          <cell r="CK39">
            <v>5.3</v>
          </cell>
          <cell r="CN39">
            <v>5.3</v>
          </cell>
          <cell r="CO39">
            <v>9</v>
          </cell>
          <cell r="CR39">
            <v>9</v>
          </cell>
          <cell r="CS39">
            <v>0</v>
          </cell>
          <cell r="CT39">
            <v>0</v>
          </cell>
          <cell r="CU39">
            <v>7.2</v>
          </cell>
          <cell r="CV39">
            <v>7.2</v>
          </cell>
          <cell r="CW39">
            <v>6.69</v>
          </cell>
          <cell r="CX39">
            <v>6.28</v>
          </cell>
          <cell r="CY39">
            <v>6</v>
          </cell>
          <cell r="DB39">
            <v>6</v>
          </cell>
          <cell r="DD39">
            <v>9</v>
          </cell>
          <cell r="DF39">
            <v>9</v>
          </cell>
          <cell r="DG39">
            <v>6</v>
          </cell>
          <cell r="DH39">
            <v>6.27</v>
          </cell>
          <cell r="DI39" t="str">
            <v>Trung Bình</v>
          </cell>
          <cell r="DJ39" t="str">
            <v>Tốt</v>
          </cell>
          <cell r="DK39" t="str">
            <v>Đ</v>
          </cell>
          <cell r="DL39" t="str">
            <v>Đ</v>
          </cell>
          <cell r="DM39" t="str">
            <v>CNTN</v>
          </cell>
          <cell r="DN39">
            <v>0</v>
          </cell>
          <cell r="DO39">
            <v>0</v>
          </cell>
          <cell r="DP39">
            <v>0</v>
          </cell>
          <cell r="DQ39" t="str">
            <v>ĐỦ ĐK thi TN</v>
          </cell>
          <cell r="DR39" t="str">
            <v>Tháng 5/2015</v>
          </cell>
          <cell r="DT39" t="str">
            <v>Nam</v>
          </cell>
          <cell r="DU39" t="str">
            <v>Quảng Bình</v>
          </cell>
          <cell r="DV39" t="str">
            <v>0978352999</v>
          </cell>
          <cell r="DW39" t="str">
            <v>BẮC LÝ - ĐỒNG HỚI - QUẢNG BÌNH</v>
          </cell>
          <cell r="DY39">
            <v>9</v>
          </cell>
        </row>
        <row r="40">
          <cell r="B40">
            <v>1817217077</v>
          </cell>
          <cell r="C40" t="str">
            <v>Nguyễn Trần Xuân</v>
          </cell>
          <cell r="D40" t="str">
            <v>Tiến</v>
          </cell>
          <cell r="E40" t="str">
            <v>21/06/1992</v>
          </cell>
          <cell r="F40" t="str">
            <v>C18KCD1B</v>
          </cell>
          <cell r="G40">
            <v>0</v>
          </cell>
          <cell r="H40">
            <v>0</v>
          </cell>
          <cell r="J40">
            <v>0</v>
          </cell>
          <cell r="K40">
            <v>0</v>
          </cell>
          <cell r="L40">
            <v>4.3</v>
          </cell>
          <cell r="N40">
            <v>4.3</v>
          </cell>
          <cell r="O40">
            <v>0</v>
          </cell>
          <cell r="P40">
            <v>6.3</v>
          </cell>
          <cell r="R40">
            <v>6.3</v>
          </cell>
          <cell r="S40">
            <v>0</v>
          </cell>
          <cell r="T40">
            <v>4.3</v>
          </cell>
          <cell r="V40">
            <v>4.3</v>
          </cell>
          <cell r="W40">
            <v>5.4</v>
          </cell>
          <cell r="Z40">
            <v>5.4</v>
          </cell>
          <cell r="AA40">
            <v>6.1</v>
          </cell>
          <cell r="AD40">
            <v>6.1</v>
          </cell>
          <cell r="AE40">
            <v>0</v>
          </cell>
          <cell r="AF40">
            <v>5.5</v>
          </cell>
          <cell r="AH40">
            <v>5.5</v>
          </cell>
          <cell r="AI40">
            <v>6</v>
          </cell>
          <cell r="AL40">
            <v>6</v>
          </cell>
          <cell r="AM40">
            <v>4.78</v>
          </cell>
          <cell r="AN40">
            <v>3.6</v>
          </cell>
          <cell r="AO40">
            <v>6.1</v>
          </cell>
          <cell r="AQ40">
            <v>6.1</v>
          </cell>
          <cell r="AR40">
            <v>6.9</v>
          </cell>
          <cell r="AU40">
            <v>6.9</v>
          </cell>
          <cell r="AV40">
            <v>5.2</v>
          </cell>
          <cell r="AY40">
            <v>5.2</v>
          </cell>
          <cell r="AZ40">
            <v>4</v>
          </cell>
          <cell r="BC40">
            <v>4</v>
          </cell>
          <cell r="BD40">
            <v>2.2000000000000002</v>
          </cell>
          <cell r="BE40">
            <v>5.7</v>
          </cell>
          <cell r="BG40">
            <v>5.7</v>
          </cell>
          <cell r="BH40">
            <v>2.5</v>
          </cell>
          <cell r="BI40">
            <v>7.8</v>
          </cell>
          <cell r="BK40">
            <v>7.8</v>
          </cell>
          <cell r="BL40">
            <v>0</v>
          </cell>
          <cell r="BM40">
            <v>5.9</v>
          </cell>
          <cell r="BO40">
            <v>5.9</v>
          </cell>
          <cell r="BP40">
            <v>5.81</v>
          </cell>
          <cell r="BR40">
            <v>6.4</v>
          </cell>
          <cell r="BT40">
            <v>6.4</v>
          </cell>
          <cell r="BU40">
            <v>0</v>
          </cell>
          <cell r="BV40">
            <v>0</v>
          </cell>
          <cell r="BW40">
            <v>5.2</v>
          </cell>
          <cell r="BX40">
            <v>5.2</v>
          </cell>
          <cell r="BZ40">
            <v>6.1</v>
          </cell>
          <cell r="CB40">
            <v>6.1</v>
          </cell>
          <cell r="CC40">
            <v>0</v>
          </cell>
          <cell r="CD40">
            <v>0</v>
          </cell>
          <cell r="CF40">
            <v>0</v>
          </cell>
          <cell r="CG40">
            <v>0</v>
          </cell>
          <cell r="CH40">
            <v>7.1</v>
          </cell>
          <cell r="CJ40">
            <v>7.1</v>
          </cell>
          <cell r="CK40">
            <v>0</v>
          </cell>
          <cell r="CL40">
            <v>6.1</v>
          </cell>
          <cell r="CN40">
            <v>6.1</v>
          </cell>
          <cell r="CO40">
            <v>7.2</v>
          </cell>
          <cell r="CR40">
            <v>7.2</v>
          </cell>
          <cell r="CS40">
            <v>0</v>
          </cell>
          <cell r="CT40">
            <v>5.0999999999999996</v>
          </cell>
          <cell r="CV40">
            <v>5.0999999999999996</v>
          </cell>
          <cell r="CW40">
            <v>5.62</v>
          </cell>
          <cell r="CX40">
            <v>5.4</v>
          </cell>
          <cell r="CY40">
            <v>6.3</v>
          </cell>
          <cell r="DB40">
            <v>6.3</v>
          </cell>
          <cell r="DC40">
            <v>5.5</v>
          </cell>
          <cell r="DF40">
            <v>5.5</v>
          </cell>
          <cell r="DG40">
            <v>6.3</v>
          </cell>
          <cell r="DH40">
            <v>5.43</v>
          </cell>
          <cell r="DI40" t="str">
            <v/>
          </cell>
          <cell r="DJ40" t="str">
            <v>Khá</v>
          </cell>
          <cell r="DK40" t="str">
            <v>Đ</v>
          </cell>
          <cell r="DL40" t="str">
            <v>Đ</v>
          </cell>
          <cell r="DM40" t="str">
            <v xml:space="preserve"> </v>
          </cell>
          <cell r="DN40">
            <v>2</v>
          </cell>
          <cell r="DO40">
            <v>4</v>
          </cell>
          <cell r="DP40">
            <v>7.407407407407407E-2</v>
          </cell>
          <cell r="DQ40" t="str">
            <v>KO</v>
          </cell>
          <cell r="DT40" t="str">
            <v>Nam</v>
          </cell>
          <cell r="DU40" t="str">
            <v>Đà Nẵng</v>
          </cell>
          <cell r="DV40" t="str">
            <v>0905771831</v>
          </cell>
          <cell r="DW40" t="str">
            <v>K130/30/05 ĐIỆN BIÊN PHỦ - THANH KHÊ - ĐÀ NẴNG</v>
          </cell>
          <cell r="DY40" t="e">
            <v>#N/A</v>
          </cell>
        </row>
        <row r="41">
          <cell r="B41">
            <v>1817217083</v>
          </cell>
          <cell r="C41" t="str">
            <v>Trần Mạnh</v>
          </cell>
          <cell r="D41" t="str">
            <v>Khánh</v>
          </cell>
          <cell r="E41" t="str">
            <v>27/01/1992</v>
          </cell>
          <cell r="F41" t="str">
            <v>C18KCD1B</v>
          </cell>
          <cell r="G41">
            <v>7.5</v>
          </cell>
          <cell r="J41">
            <v>7.5</v>
          </cell>
          <cell r="K41">
            <v>6.9</v>
          </cell>
          <cell r="N41">
            <v>6.9</v>
          </cell>
          <cell r="O41">
            <v>4.8</v>
          </cell>
          <cell r="R41">
            <v>4.8</v>
          </cell>
          <cell r="S41">
            <v>0</v>
          </cell>
          <cell r="T41">
            <v>5.6</v>
          </cell>
          <cell r="V41">
            <v>5.6</v>
          </cell>
          <cell r="W41">
            <v>5.7</v>
          </cell>
          <cell r="Z41">
            <v>5.7</v>
          </cell>
          <cell r="AA41">
            <v>6.9</v>
          </cell>
          <cell r="AD41">
            <v>6.9</v>
          </cell>
          <cell r="AE41">
            <v>0</v>
          </cell>
          <cell r="AF41">
            <v>6.3</v>
          </cell>
          <cell r="AH41">
            <v>6.3</v>
          </cell>
          <cell r="AI41">
            <v>5</v>
          </cell>
          <cell r="AJ41">
            <v>5</v>
          </cell>
          <cell r="AK41">
            <v>6.7</v>
          </cell>
          <cell r="AL41">
            <v>6.7</v>
          </cell>
          <cell r="AM41">
            <v>6.17</v>
          </cell>
          <cell r="AN41">
            <v>5.6</v>
          </cell>
          <cell r="AQ41">
            <v>5.6</v>
          </cell>
          <cell r="AR41">
            <v>0</v>
          </cell>
          <cell r="AS41">
            <v>6.2</v>
          </cell>
          <cell r="AU41">
            <v>6.2</v>
          </cell>
          <cell r="AV41">
            <v>7.1</v>
          </cell>
          <cell r="AY41">
            <v>7.1</v>
          </cell>
          <cell r="AZ41">
            <v>6</v>
          </cell>
          <cell r="BC41">
            <v>6</v>
          </cell>
          <cell r="BD41">
            <v>6</v>
          </cell>
          <cell r="BG41">
            <v>6</v>
          </cell>
          <cell r="BH41">
            <v>5.3</v>
          </cell>
          <cell r="BK41">
            <v>5.3</v>
          </cell>
          <cell r="BL41">
            <v>5.2</v>
          </cell>
          <cell r="BO41">
            <v>5.2</v>
          </cell>
          <cell r="BP41">
            <v>5.88</v>
          </cell>
          <cell r="BQ41">
            <v>5.9</v>
          </cell>
          <cell r="BT41">
            <v>5.9</v>
          </cell>
          <cell r="BU41">
            <v>0</v>
          </cell>
          <cell r="BV41">
            <v>0</v>
          </cell>
          <cell r="BW41">
            <v>5</v>
          </cell>
          <cell r="BX41">
            <v>5</v>
          </cell>
          <cell r="BY41">
            <v>6.6</v>
          </cell>
          <cell r="CB41">
            <v>6.6</v>
          </cell>
          <cell r="CC41">
            <v>6.6</v>
          </cell>
          <cell r="CF41">
            <v>6.6</v>
          </cell>
          <cell r="CG41">
            <v>0</v>
          </cell>
          <cell r="CH41">
            <v>4.4000000000000004</v>
          </cell>
          <cell r="CI41">
            <v>0</v>
          </cell>
          <cell r="CJ41">
            <v>4.4000000000000004</v>
          </cell>
          <cell r="CK41">
            <v>0</v>
          </cell>
          <cell r="CL41">
            <v>6</v>
          </cell>
          <cell r="CN41">
            <v>6</v>
          </cell>
          <cell r="CO41">
            <v>6.9</v>
          </cell>
          <cell r="CR41">
            <v>6.9</v>
          </cell>
          <cell r="CS41">
            <v>0</v>
          </cell>
          <cell r="CT41">
            <v>5.5</v>
          </cell>
          <cell r="CV41">
            <v>5.5</v>
          </cell>
          <cell r="CW41">
            <v>5.85</v>
          </cell>
          <cell r="CX41">
            <v>5.96</v>
          </cell>
          <cell r="CY41">
            <v>3.8</v>
          </cell>
          <cell r="CZ41">
            <v>3.4</v>
          </cell>
          <cell r="DA41">
            <v>8.1</v>
          </cell>
          <cell r="DB41">
            <v>8.1</v>
          </cell>
          <cell r="DD41">
            <v>7</v>
          </cell>
          <cell r="DF41">
            <v>7</v>
          </cell>
          <cell r="DG41">
            <v>8.1</v>
          </cell>
          <cell r="DH41">
            <v>6.04</v>
          </cell>
          <cell r="DI41" t="str">
            <v>Trung Bình</v>
          </cell>
          <cell r="DJ41" t="str">
            <v>Tốt</v>
          </cell>
          <cell r="DK41" t="str">
            <v>Đ</v>
          </cell>
          <cell r="DL41" t="str">
            <v>Đ</v>
          </cell>
          <cell r="DM41" t="str">
            <v>CNTN</v>
          </cell>
          <cell r="DN41">
            <v>0</v>
          </cell>
          <cell r="DO41">
            <v>0</v>
          </cell>
          <cell r="DP41">
            <v>0</v>
          </cell>
          <cell r="DQ41" t="str">
            <v>ĐỦ ĐK thi TN</v>
          </cell>
          <cell r="DT41" t="str">
            <v>Nam</v>
          </cell>
          <cell r="DU41" t="str">
            <v>Đà Nẵng</v>
          </cell>
          <cell r="DV41" t="str">
            <v>0935631116</v>
          </cell>
          <cell r="DW41" t="str">
            <v>TRẦN MẠNH KHÁNH -K1/6 TRẦN TỐNG - ĐÀ NẴNG</v>
          </cell>
          <cell r="DY41">
            <v>7</v>
          </cell>
        </row>
        <row r="42">
          <cell r="B42">
            <v>1816217001</v>
          </cell>
          <cell r="C42" t="str">
            <v>Tô Thị Minh</v>
          </cell>
          <cell r="D42" t="str">
            <v>Thủy</v>
          </cell>
          <cell r="E42" t="str">
            <v>01/01/1991</v>
          </cell>
          <cell r="F42" t="str">
            <v>C18KCD2B</v>
          </cell>
          <cell r="G42">
            <v>0</v>
          </cell>
          <cell r="H42">
            <v>6</v>
          </cell>
          <cell r="J42">
            <v>6</v>
          </cell>
          <cell r="K42">
            <v>7.1</v>
          </cell>
          <cell r="N42">
            <v>7.1</v>
          </cell>
          <cell r="O42">
            <v>5.8</v>
          </cell>
          <cell r="R42">
            <v>5.8</v>
          </cell>
          <cell r="S42">
            <v>5.5</v>
          </cell>
          <cell r="V42">
            <v>5.5</v>
          </cell>
          <cell r="W42">
            <v>6.5</v>
          </cell>
          <cell r="Z42">
            <v>6.5</v>
          </cell>
          <cell r="AA42">
            <v>6.3</v>
          </cell>
          <cell r="AD42">
            <v>6.3</v>
          </cell>
          <cell r="AE42">
            <v>0</v>
          </cell>
          <cell r="AF42">
            <v>6.1</v>
          </cell>
          <cell r="AH42">
            <v>6.1</v>
          </cell>
          <cell r="AI42">
            <v>7.4</v>
          </cell>
          <cell r="AL42">
            <v>7.4</v>
          </cell>
          <cell r="AM42">
            <v>6.13</v>
          </cell>
          <cell r="AN42">
            <v>7.1</v>
          </cell>
          <cell r="AQ42">
            <v>7.1</v>
          </cell>
          <cell r="AR42">
            <v>7.4</v>
          </cell>
          <cell r="AU42">
            <v>7.4</v>
          </cell>
          <cell r="AV42">
            <v>7.4</v>
          </cell>
          <cell r="AY42">
            <v>7.4</v>
          </cell>
          <cell r="AZ42">
            <v>0</v>
          </cell>
          <cell r="BA42">
            <v>5.3</v>
          </cell>
          <cell r="BC42">
            <v>5.3</v>
          </cell>
          <cell r="BD42">
            <v>5.4</v>
          </cell>
          <cell r="BG42">
            <v>5.4</v>
          </cell>
          <cell r="BH42">
            <v>7.2</v>
          </cell>
          <cell r="BK42">
            <v>7.2</v>
          </cell>
          <cell r="BL42">
            <v>6</v>
          </cell>
          <cell r="BO42">
            <v>6</v>
          </cell>
          <cell r="BP42">
            <v>6.37</v>
          </cell>
          <cell r="BQ42">
            <v>7.6</v>
          </cell>
          <cell r="BT42">
            <v>7.6</v>
          </cell>
          <cell r="BU42">
            <v>5.8</v>
          </cell>
          <cell r="BX42">
            <v>5.8</v>
          </cell>
          <cell r="BY42">
            <v>7.3</v>
          </cell>
          <cell r="CB42">
            <v>7.3</v>
          </cell>
          <cell r="CC42">
            <v>6.3</v>
          </cell>
          <cell r="CF42">
            <v>6.3</v>
          </cell>
          <cell r="CG42">
            <v>0</v>
          </cell>
          <cell r="CH42">
            <v>0</v>
          </cell>
          <cell r="CI42">
            <v>6.3</v>
          </cell>
          <cell r="CJ42">
            <v>6.3</v>
          </cell>
          <cell r="CK42">
            <v>5.7</v>
          </cell>
          <cell r="CN42">
            <v>5.7</v>
          </cell>
          <cell r="CO42">
            <v>7.5</v>
          </cell>
          <cell r="CR42">
            <v>7.5</v>
          </cell>
          <cell r="CS42">
            <v>0</v>
          </cell>
          <cell r="CT42">
            <v>0</v>
          </cell>
          <cell r="CU42">
            <v>5.4</v>
          </cell>
          <cell r="CV42">
            <v>5.4</v>
          </cell>
          <cell r="CW42">
            <v>6.49</v>
          </cell>
          <cell r="CX42">
            <v>6.33</v>
          </cell>
          <cell r="CZ42">
            <v>6</v>
          </cell>
          <cell r="DB42">
            <v>6</v>
          </cell>
          <cell r="DC42">
            <v>5.5</v>
          </cell>
          <cell r="DF42">
            <v>5.5</v>
          </cell>
          <cell r="DG42">
            <v>6</v>
          </cell>
          <cell r="DH42">
            <v>6.32</v>
          </cell>
          <cell r="DI42" t="str">
            <v>Trung Bình</v>
          </cell>
          <cell r="DJ42" t="str">
            <v>Tốt</v>
          </cell>
          <cell r="DK42" t="str">
            <v>Đ</v>
          </cell>
          <cell r="DL42" t="str">
            <v>Đ</v>
          </cell>
          <cell r="DM42" t="str">
            <v>CNTN</v>
          </cell>
          <cell r="DN42">
            <v>0</v>
          </cell>
          <cell r="DO42">
            <v>0</v>
          </cell>
          <cell r="DP42">
            <v>0</v>
          </cell>
          <cell r="DQ42" t="str">
            <v>ĐỦ ĐK thi TN</v>
          </cell>
          <cell r="DR42" t="str">
            <v>Tháng 12-2014</v>
          </cell>
          <cell r="DT42" t="str">
            <v>Nữ</v>
          </cell>
          <cell r="DU42" t="str">
            <v>Quảng Nam</v>
          </cell>
          <cell r="DV42" t="str">
            <v>0936223090</v>
          </cell>
          <cell r="DW42" t="str">
            <v>44 ĐƯỜNG TRẦN KHÁT CHÂN- QUẬN SƠN TRÀ- TP ĐÀ NẴNG</v>
          </cell>
          <cell r="DY42" t="e">
            <v>#N/A</v>
          </cell>
        </row>
        <row r="43">
          <cell r="B43">
            <v>1816217004</v>
          </cell>
          <cell r="C43" t="str">
            <v>Nguyễn Thị Bảo</v>
          </cell>
          <cell r="D43" t="str">
            <v>Ngân</v>
          </cell>
          <cell r="E43" t="str">
            <v>05/10/1992</v>
          </cell>
          <cell r="F43" t="str">
            <v>C18KCD2B</v>
          </cell>
          <cell r="G43">
            <v>6.6</v>
          </cell>
          <cell r="J43">
            <v>6.6</v>
          </cell>
          <cell r="K43">
            <v>7</v>
          </cell>
          <cell r="N43">
            <v>7</v>
          </cell>
          <cell r="O43">
            <v>6.1</v>
          </cell>
          <cell r="R43">
            <v>6.1</v>
          </cell>
          <cell r="S43">
            <v>6.7</v>
          </cell>
          <cell r="V43">
            <v>6.7</v>
          </cell>
          <cell r="W43">
            <v>6.3</v>
          </cell>
          <cell r="Z43">
            <v>6.3</v>
          </cell>
          <cell r="AA43">
            <v>6.6</v>
          </cell>
          <cell r="AD43">
            <v>6.6</v>
          </cell>
          <cell r="AE43">
            <v>6.6</v>
          </cell>
          <cell r="AH43">
            <v>6.6</v>
          </cell>
          <cell r="AI43">
            <v>7.2</v>
          </cell>
          <cell r="AL43">
            <v>7.2</v>
          </cell>
          <cell r="AM43">
            <v>6.54</v>
          </cell>
          <cell r="AN43">
            <v>8.1</v>
          </cell>
          <cell r="AQ43">
            <v>8.1</v>
          </cell>
          <cell r="AR43">
            <v>7</v>
          </cell>
          <cell r="AU43">
            <v>7</v>
          </cell>
          <cell r="AV43">
            <v>7.7</v>
          </cell>
          <cell r="AY43">
            <v>7.7</v>
          </cell>
          <cell r="AZ43">
            <v>6.1</v>
          </cell>
          <cell r="BC43">
            <v>6.1</v>
          </cell>
          <cell r="BD43">
            <v>6.3</v>
          </cell>
          <cell r="BG43">
            <v>6.3</v>
          </cell>
          <cell r="BH43">
            <v>7.2</v>
          </cell>
          <cell r="BK43">
            <v>7.2</v>
          </cell>
          <cell r="BL43">
            <v>7.3</v>
          </cell>
          <cell r="BO43">
            <v>7.3</v>
          </cell>
          <cell r="BP43">
            <v>7.01</v>
          </cell>
          <cell r="BQ43">
            <v>7.8</v>
          </cell>
          <cell r="BT43">
            <v>7.8</v>
          </cell>
          <cell r="BU43">
            <v>8.1999999999999993</v>
          </cell>
          <cell r="BX43">
            <v>8.1999999999999993</v>
          </cell>
          <cell r="BY43">
            <v>7.6</v>
          </cell>
          <cell r="CB43">
            <v>7.6</v>
          </cell>
          <cell r="CC43">
            <v>6.8</v>
          </cell>
          <cell r="CF43">
            <v>6.8</v>
          </cell>
          <cell r="CG43">
            <v>0</v>
          </cell>
          <cell r="CH43">
            <v>0</v>
          </cell>
          <cell r="CI43">
            <v>5.9</v>
          </cell>
          <cell r="CJ43">
            <v>5.9</v>
          </cell>
          <cell r="CK43">
            <v>6.2</v>
          </cell>
          <cell r="CN43">
            <v>6.2</v>
          </cell>
          <cell r="CO43">
            <v>7.4</v>
          </cell>
          <cell r="CR43">
            <v>7.4</v>
          </cell>
          <cell r="CS43">
            <v>5.7</v>
          </cell>
          <cell r="CV43">
            <v>5.7</v>
          </cell>
          <cell r="CW43">
            <v>6.88</v>
          </cell>
          <cell r="CX43">
            <v>6.81</v>
          </cell>
          <cell r="CZ43">
            <v>8.9</v>
          </cell>
          <cell r="DB43">
            <v>8.9</v>
          </cell>
          <cell r="DC43">
            <v>5.5</v>
          </cell>
          <cell r="DF43">
            <v>5.5</v>
          </cell>
          <cell r="DG43">
            <v>8.9</v>
          </cell>
          <cell r="DH43">
            <v>6.88</v>
          </cell>
          <cell r="DI43" t="str">
            <v>Khá</v>
          </cell>
          <cell r="DJ43" t="str">
            <v>Tốt</v>
          </cell>
          <cell r="DK43" t="str">
            <v>Đ</v>
          </cell>
          <cell r="DL43" t="str">
            <v>Đ</v>
          </cell>
          <cell r="DM43" t="str">
            <v>CNTN</v>
          </cell>
          <cell r="DN43">
            <v>0</v>
          </cell>
          <cell r="DO43">
            <v>0</v>
          </cell>
          <cell r="DP43">
            <v>0</v>
          </cell>
          <cell r="DQ43" t="str">
            <v>ĐỦ ĐK thi TN</v>
          </cell>
          <cell r="DR43" t="str">
            <v>Tháng 12-2014</v>
          </cell>
          <cell r="DT43" t="str">
            <v>Nữ</v>
          </cell>
          <cell r="DU43" t="str">
            <v>Quảng Nam</v>
          </cell>
          <cell r="DV43" t="str">
            <v>0932510922</v>
          </cell>
          <cell r="DW43" t="str">
            <v>THÔN PHONG LỤC ĐÔNG- ĐIỆN THẮNG NAM- ĐIỆN BÀN- QUẢNG NAM</v>
          </cell>
          <cell r="DY43" t="e">
            <v>#N/A</v>
          </cell>
        </row>
        <row r="44">
          <cell r="B44">
            <v>1816217005</v>
          </cell>
          <cell r="C44" t="str">
            <v>Phan Trần Huyền</v>
          </cell>
          <cell r="D44" t="str">
            <v>My</v>
          </cell>
          <cell r="E44" t="str">
            <v>20/11/1992</v>
          </cell>
          <cell r="F44" t="str">
            <v>C18KCD2B</v>
          </cell>
          <cell r="G44">
            <v>7.1</v>
          </cell>
          <cell r="J44">
            <v>7.1</v>
          </cell>
          <cell r="K44">
            <v>6.7</v>
          </cell>
          <cell r="N44">
            <v>6.7</v>
          </cell>
          <cell r="O44">
            <v>6</v>
          </cell>
          <cell r="R44">
            <v>6</v>
          </cell>
          <cell r="S44">
            <v>7.2</v>
          </cell>
          <cell r="V44">
            <v>7.2</v>
          </cell>
          <cell r="W44">
            <v>6.6</v>
          </cell>
          <cell r="Z44">
            <v>6.6</v>
          </cell>
          <cell r="AA44">
            <v>7.8</v>
          </cell>
          <cell r="AD44">
            <v>7.8</v>
          </cell>
          <cell r="AE44">
            <v>5.8</v>
          </cell>
          <cell r="AH44">
            <v>5.8</v>
          </cell>
          <cell r="AI44">
            <v>6.5</v>
          </cell>
          <cell r="AL44">
            <v>6.5</v>
          </cell>
          <cell r="AM44">
            <v>6.73</v>
          </cell>
          <cell r="AN44">
            <v>7.9</v>
          </cell>
          <cell r="AQ44">
            <v>7.9</v>
          </cell>
          <cell r="AR44">
            <v>7.4</v>
          </cell>
          <cell r="AU44">
            <v>7.4</v>
          </cell>
          <cell r="AV44">
            <v>7.6</v>
          </cell>
          <cell r="AY44">
            <v>7.6</v>
          </cell>
          <cell r="AZ44">
            <v>0</v>
          </cell>
          <cell r="BA44">
            <v>5.6</v>
          </cell>
          <cell r="BC44">
            <v>5.6</v>
          </cell>
          <cell r="BD44">
            <v>5.9</v>
          </cell>
          <cell r="BG44">
            <v>5.9</v>
          </cell>
          <cell r="BH44">
            <v>7.3</v>
          </cell>
          <cell r="BK44">
            <v>7.3</v>
          </cell>
          <cell r="BL44">
            <v>5.8</v>
          </cell>
          <cell r="BO44">
            <v>5.8</v>
          </cell>
          <cell r="BP44">
            <v>6.61</v>
          </cell>
          <cell r="BQ44">
            <v>7.1</v>
          </cell>
          <cell r="BT44">
            <v>7.1</v>
          </cell>
          <cell r="BU44">
            <v>8.6</v>
          </cell>
          <cell r="BX44">
            <v>8.6</v>
          </cell>
          <cell r="BY44">
            <v>7.5</v>
          </cell>
          <cell r="CB44">
            <v>7.5</v>
          </cell>
          <cell r="CC44">
            <v>6.6</v>
          </cell>
          <cell r="CF44">
            <v>6.6</v>
          </cell>
          <cell r="CG44">
            <v>0</v>
          </cell>
          <cell r="CH44">
            <v>5.9</v>
          </cell>
          <cell r="CJ44">
            <v>5.9</v>
          </cell>
          <cell r="CK44">
            <v>6.5</v>
          </cell>
          <cell r="CN44">
            <v>6.5</v>
          </cell>
          <cell r="CO44">
            <v>8.1999999999999993</v>
          </cell>
          <cell r="CR44">
            <v>8.1999999999999993</v>
          </cell>
          <cell r="CS44">
            <v>6.7</v>
          </cell>
          <cell r="CV44">
            <v>6.7</v>
          </cell>
          <cell r="CW44">
            <v>7.09</v>
          </cell>
          <cell r="CX44">
            <v>6.82</v>
          </cell>
          <cell r="CY44">
            <v>1.9</v>
          </cell>
          <cell r="CZ44">
            <v>6</v>
          </cell>
          <cell r="DB44">
            <v>6</v>
          </cell>
          <cell r="DC44">
            <v>8.3000000000000007</v>
          </cell>
          <cell r="DF44">
            <v>8.3000000000000007</v>
          </cell>
          <cell r="DG44">
            <v>6</v>
          </cell>
          <cell r="DH44">
            <v>6.79</v>
          </cell>
          <cell r="DI44" t="str">
            <v>Khá</v>
          </cell>
          <cell r="DJ44" t="str">
            <v>Tốt</v>
          </cell>
          <cell r="DK44" t="str">
            <v>Đ</v>
          </cell>
          <cell r="DL44" t="str">
            <v>Đ</v>
          </cell>
          <cell r="DM44" t="str">
            <v>CNTN</v>
          </cell>
          <cell r="DN44">
            <v>0</v>
          </cell>
          <cell r="DO44">
            <v>0</v>
          </cell>
          <cell r="DP44">
            <v>0</v>
          </cell>
          <cell r="DQ44" t="str">
            <v>ĐỦ ĐK thi TN</v>
          </cell>
          <cell r="DR44" t="str">
            <v>Tháng 12-2014</v>
          </cell>
          <cell r="DT44" t="str">
            <v>Nữ</v>
          </cell>
          <cell r="DU44" t="str">
            <v>Quảng Nam</v>
          </cell>
          <cell r="DV44" t="str">
            <v>0906143487</v>
          </cell>
          <cell r="DW44" t="str">
            <v>170 CÙ CHÍNH LAN- TP ĐÀ NẴNG</v>
          </cell>
          <cell r="DY44" t="e">
            <v>#N/A</v>
          </cell>
        </row>
        <row r="45">
          <cell r="B45">
            <v>1816217011</v>
          </cell>
          <cell r="C45" t="str">
            <v>Võ Thị Như</v>
          </cell>
          <cell r="D45" t="str">
            <v>Tâm</v>
          </cell>
          <cell r="E45" t="str">
            <v>09/02/1992</v>
          </cell>
          <cell r="F45" t="str">
            <v>C18KCD2B</v>
          </cell>
          <cell r="G45">
            <v>6</v>
          </cell>
          <cell r="J45">
            <v>6</v>
          </cell>
          <cell r="K45">
            <v>6.7</v>
          </cell>
          <cell r="N45">
            <v>6.7</v>
          </cell>
          <cell r="O45">
            <v>4.9000000000000004</v>
          </cell>
          <cell r="R45">
            <v>4.9000000000000004</v>
          </cell>
          <cell r="S45">
            <v>5.3</v>
          </cell>
          <cell r="V45">
            <v>5.3</v>
          </cell>
          <cell r="W45">
            <v>5.9</v>
          </cell>
          <cell r="Z45">
            <v>5.9</v>
          </cell>
          <cell r="AA45">
            <v>0</v>
          </cell>
          <cell r="AB45">
            <v>7.1</v>
          </cell>
          <cell r="AD45">
            <v>7.1</v>
          </cell>
          <cell r="AE45">
            <v>0</v>
          </cell>
          <cell r="AF45">
            <v>6</v>
          </cell>
          <cell r="AH45">
            <v>6</v>
          </cell>
          <cell r="AI45">
            <v>4.5</v>
          </cell>
          <cell r="AK45">
            <v>7.2</v>
          </cell>
          <cell r="AL45">
            <v>7.2</v>
          </cell>
          <cell r="AM45">
            <v>5.95</v>
          </cell>
          <cell r="AN45">
            <v>7.5</v>
          </cell>
          <cell r="AQ45">
            <v>7.5</v>
          </cell>
          <cell r="AR45">
            <v>5.8</v>
          </cell>
          <cell r="AU45">
            <v>5.8</v>
          </cell>
          <cell r="AV45">
            <v>7.4</v>
          </cell>
          <cell r="AY45">
            <v>7.4</v>
          </cell>
          <cell r="AZ45">
            <v>0</v>
          </cell>
          <cell r="BA45">
            <v>4.9000000000000004</v>
          </cell>
          <cell r="BC45">
            <v>4.9000000000000004</v>
          </cell>
          <cell r="BD45">
            <v>5.2</v>
          </cell>
          <cell r="BG45">
            <v>5.2</v>
          </cell>
          <cell r="BH45">
            <v>6.7</v>
          </cell>
          <cell r="BK45">
            <v>6.7</v>
          </cell>
          <cell r="BL45">
            <v>5.9</v>
          </cell>
          <cell r="BO45">
            <v>5.9</v>
          </cell>
          <cell r="BP45">
            <v>6.05</v>
          </cell>
          <cell r="BQ45">
            <v>7.1</v>
          </cell>
          <cell r="BT45">
            <v>7.1</v>
          </cell>
          <cell r="BU45">
            <v>8.6</v>
          </cell>
          <cell r="BX45">
            <v>8.6</v>
          </cell>
          <cell r="BY45">
            <v>4.5999999999999996</v>
          </cell>
          <cell r="CB45">
            <v>4.5999999999999996</v>
          </cell>
          <cell r="CC45">
            <v>5.8</v>
          </cell>
          <cell r="CF45">
            <v>5.8</v>
          </cell>
          <cell r="CG45">
            <v>0</v>
          </cell>
          <cell r="CH45">
            <v>6.6</v>
          </cell>
          <cell r="CI45">
            <v>0</v>
          </cell>
          <cell r="CJ45">
            <v>6.6</v>
          </cell>
          <cell r="CK45">
            <v>5.4</v>
          </cell>
          <cell r="CN45">
            <v>5.4</v>
          </cell>
          <cell r="CO45">
            <v>6.6</v>
          </cell>
          <cell r="CR45">
            <v>6.6</v>
          </cell>
          <cell r="CS45">
            <v>0</v>
          </cell>
          <cell r="CT45">
            <v>0</v>
          </cell>
          <cell r="CU45">
            <v>6.3</v>
          </cell>
          <cell r="CV45">
            <v>6.3</v>
          </cell>
          <cell r="CW45">
            <v>6.35</v>
          </cell>
          <cell r="CX45">
            <v>6.12</v>
          </cell>
          <cell r="CY45">
            <v>1.4</v>
          </cell>
          <cell r="CZ45">
            <v>3.3</v>
          </cell>
          <cell r="DA45">
            <v>3</v>
          </cell>
          <cell r="DB45">
            <v>3.3</v>
          </cell>
          <cell r="DD45">
            <v>7</v>
          </cell>
          <cell r="DF45">
            <v>7</v>
          </cell>
          <cell r="DG45">
            <v>3.3</v>
          </cell>
          <cell r="DH45">
            <v>6.02</v>
          </cell>
          <cell r="DI45" t="str">
            <v>Trung Bình</v>
          </cell>
          <cell r="DJ45" t="str">
            <v>Tốt</v>
          </cell>
          <cell r="DK45" t="str">
            <v>Đ</v>
          </cell>
          <cell r="DL45" t="str">
            <v>Đ</v>
          </cell>
          <cell r="DM45" t="str">
            <v xml:space="preserve"> </v>
          </cell>
          <cell r="DN45">
            <v>0</v>
          </cell>
          <cell r="DO45">
            <v>0</v>
          </cell>
          <cell r="DP45">
            <v>0</v>
          </cell>
          <cell r="DQ45" t="str">
            <v>ĐỦ ĐK thi TN</v>
          </cell>
          <cell r="DT45" t="str">
            <v>Nữ</v>
          </cell>
          <cell r="DU45" t="str">
            <v>Đà Nẵng</v>
          </cell>
          <cell r="DV45" t="str">
            <v>0935472191</v>
          </cell>
          <cell r="DW45" t="str">
            <v>101 YÊN BÁI- TP ĐÀ NẴNG</v>
          </cell>
          <cell r="DY45">
            <v>7</v>
          </cell>
        </row>
        <row r="46">
          <cell r="B46">
            <v>1816217015</v>
          </cell>
          <cell r="C46" t="str">
            <v>Lâm Thị Ánh</v>
          </cell>
          <cell r="D46" t="str">
            <v>Nga</v>
          </cell>
          <cell r="E46">
            <v>33729</v>
          </cell>
          <cell r="F46" t="str">
            <v>C18KCD2B</v>
          </cell>
          <cell r="G46">
            <v>5.9</v>
          </cell>
          <cell r="J46">
            <v>5.9</v>
          </cell>
          <cell r="K46">
            <v>6.7</v>
          </cell>
          <cell r="N46">
            <v>6.7</v>
          </cell>
          <cell r="O46">
            <v>6.4</v>
          </cell>
          <cell r="R46">
            <v>6.4</v>
          </cell>
          <cell r="S46">
            <v>5.7</v>
          </cell>
          <cell r="V46">
            <v>5.7</v>
          </cell>
          <cell r="W46">
            <v>6.6</v>
          </cell>
          <cell r="Z46">
            <v>6.6</v>
          </cell>
          <cell r="AA46">
            <v>7</v>
          </cell>
          <cell r="AD46">
            <v>7</v>
          </cell>
          <cell r="AE46">
            <v>0</v>
          </cell>
          <cell r="AF46">
            <v>5.8</v>
          </cell>
          <cell r="AH46">
            <v>5.8</v>
          </cell>
          <cell r="AI46">
            <v>6.3</v>
          </cell>
          <cell r="AL46">
            <v>6.3</v>
          </cell>
          <cell r="AM46">
            <v>6.28</v>
          </cell>
          <cell r="AN46">
            <v>8.5</v>
          </cell>
          <cell r="AQ46">
            <v>8.5</v>
          </cell>
          <cell r="AR46">
            <v>6.4</v>
          </cell>
          <cell r="AU46">
            <v>6.4</v>
          </cell>
          <cell r="AV46">
            <v>7</v>
          </cell>
          <cell r="AY46">
            <v>7</v>
          </cell>
          <cell r="AZ46">
            <v>0</v>
          </cell>
          <cell r="BA46">
            <v>5.8</v>
          </cell>
          <cell r="BC46">
            <v>5.8</v>
          </cell>
          <cell r="BD46">
            <v>5.6</v>
          </cell>
          <cell r="BG46">
            <v>5.6</v>
          </cell>
          <cell r="BH46">
            <v>7.1</v>
          </cell>
          <cell r="BK46">
            <v>7.1</v>
          </cell>
          <cell r="BL46">
            <v>5.3</v>
          </cell>
          <cell r="BO46">
            <v>5.3</v>
          </cell>
          <cell r="BP46">
            <v>6.36</v>
          </cell>
          <cell r="BQ46">
            <v>6.6</v>
          </cell>
          <cell r="BT46">
            <v>6.6</v>
          </cell>
          <cell r="BU46">
            <v>7.1</v>
          </cell>
          <cell r="BX46">
            <v>7.1</v>
          </cell>
          <cell r="BY46">
            <v>7.6</v>
          </cell>
          <cell r="CB46">
            <v>7.6</v>
          </cell>
          <cell r="CC46">
            <v>6</v>
          </cell>
          <cell r="CF46">
            <v>6</v>
          </cell>
          <cell r="CG46">
            <v>0</v>
          </cell>
          <cell r="CH46">
            <v>0</v>
          </cell>
          <cell r="CI46">
            <v>5.2</v>
          </cell>
          <cell r="CJ46">
            <v>5.2</v>
          </cell>
          <cell r="CK46">
            <v>6.4</v>
          </cell>
          <cell r="CN46">
            <v>6.4</v>
          </cell>
          <cell r="CO46">
            <v>8.1</v>
          </cell>
          <cell r="CR46">
            <v>8.1</v>
          </cell>
          <cell r="CS46">
            <v>5.8</v>
          </cell>
          <cell r="CV46">
            <v>5.8</v>
          </cell>
          <cell r="CW46">
            <v>6.59</v>
          </cell>
          <cell r="CX46">
            <v>6.42</v>
          </cell>
          <cell r="CZ46">
            <v>5.5</v>
          </cell>
          <cell r="DB46">
            <v>5.5</v>
          </cell>
          <cell r="DC46">
            <v>2.8</v>
          </cell>
          <cell r="DD46">
            <v>1.5</v>
          </cell>
          <cell r="DF46">
            <v>2.8</v>
          </cell>
          <cell r="DG46">
            <v>5.5</v>
          </cell>
          <cell r="DH46">
            <v>6.38</v>
          </cell>
          <cell r="DI46" t="str">
            <v>Trung Bình</v>
          </cell>
          <cell r="DJ46" t="str">
            <v>Tốt</v>
          </cell>
          <cell r="DK46" t="str">
            <v>Đ</v>
          </cell>
          <cell r="DL46" t="str">
            <v>Đ</v>
          </cell>
          <cell r="DM46" t="str">
            <v xml:space="preserve"> </v>
          </cell>
          <cell r="DN46">
            <v>0</v>
          </cell>
          <cell r="DO46">
            <v>0</v>
          </cell>
          <cell r="DP46">
            <v>0</v>
          </cell>
          <cell r="DQ46" t="str">
            <v>ĐỦ ĐK thi TN</v>
          </cell>
          <cell r="DT46" t="str">
            <v>Nữ</v>
          </cell>
          <cell r="DU46" t="str">
            <v>Đà Nẵng</v>
          </cell>
          <cell r="DV46" t="str">
            <v>0905338925</v>
          </cell>
          <cell r="DW46" t="str">
            <v>756 ĐIỆN BIÊN PHỦ- TP ĐÀ NẴNG</v>
          </cell>
          <cell r="DY46">
            <v>0</v>
          </cell>
        </row>
        <row r="47">
          <cell r="B47">
            <v>1816217023</v>
          </cell>
          <cell r="C47" t="str">
            <v>Lê Thị Hồng</v>
          </cell>
          <cell r="D47" t="str">
            <v>Yến</v>
          </cell>
          <cell r="E47" t="str">
            <v>22/06/1991</v>
          </cell>
          <cell r="F47" t="str">
            <v>C18KCD2B</v>
          </cell>
          <cell r="G47">
            <v>6.2</v>
          </cell>
          <cell r="J47">
            <v>6.2</v>
          </cell>
          <cell r="K47">
            <v>6.7</v>
          </cell>
          <cell r="N47">
            <v>6.7</v>
          </cell>
          <cell r="O47">
            <v>7.5</v>
          </cell>
          <cell r="R47">
            <v>7.5</v>
          </cell>
          <cell r="S47">
            <v>5.5</v>
          </cell>
          <cell r="V47">
            <v>5.5</v>
          </cell>
          <cell r="W47">
            <v>6.1</v>
          </cell>
          <cell r="Z47">
            <v>6.1</v>
          </cell>
          <cell r="AA47">
            <v>6.4</v>
          </cell>
          <cell r="AD47">
            <v>6.4</v>
          </cell>
          <cell r="AE47">
            <v>5.8</v>
          </cell>
          <cell r="AH47">
            <v>5.8</v>
          </cell>
          <cell r="AI47">
            <v>7.7</v>
          </cell>
          <cell r="AL47">
            <v>7.7</v>
          </cell>
          <cell r="AM47">
            <v>6.31</v>
          </cell>
          <cell r="AN47">
            <v>6.9</v>
          </cell>
          <cell r="AQ47">
            <v>6.9</v>
          </cell>
          <cell r="AR47">
            <v>5.8</v>
          </cell>
          <cell r="AU47">
            <v>5.8</v>
          </cell>
          <cell r="AV47">
            <v>6.7</v>
          </cell>
          <cell r="AY47">
            <v>6.7</v>
          </cell>
          <cell r="AZ47">
            <v>0</v>
          </cell>
          <cell r="BA47">
            <v>5.3</v>
          </cell>
          <cell r="BC47">
            <v>5.3</v>
          </cell>
          <cell r="BD47">
            <v>5.7</v>
          </cell>
          <cell r="BG47">
            <v>5.7</v>
          </cell>
          <cell r="BH47">
            <v>7.3</v>
          </cell>
          <cell r="BK47">
            <v>7.3</v>
          </cell>
          <cell r="BL47">
            <v>6.7</v>
          </cell>
          <cell r="BO47">
            <v>6.7</v>
          </cell>
          <cell r="BP47">
            <v>6.26</v>
          </cell>
          <cell r="BQ47">
            <v>7</v>
          </cell>
          <cell r="BT47">
            <v>7</v>
          </cell>
          <cell r="BU47">
            <v>6</v>
          </cell>
          <cell r="BX47">
            <v>6</v>
          </cell>
          <cell r="BY47">
            <v>7.1</v>
          </cell>
          <cell r="CB47">
            <v>7.1</v>
          </cell>
          <cell r="CC47">
            <v>5.8</v>
          </cell>
          <cell r="CF47">
            <v>5.8</v>
          </cell>
          <cell r="CG47">
            <v>0</v>
          </cell>
          <cell r="CH47">
            <v>0</v>
          </cell>
          <cell r="CI47">
            <v>4.7</v>
          </cell>
          <cell r="CJ47">
            <v>4.7</v>
          </cell>
          <cell r="CK47">
            <v>6.2</v>
          </cell>
          <cell r="CN47">
            <v>6.2</v>
          </cell>
          <cell r="CO47">
            <v>7.2</v>
          </cell>
          <cell r="CR47">
            <v>7.2</v>
          </cell>
          <cell r="CS47">
            <v>6.3</v>
          </cell>
          <cell r="CV47">
            <v>6.3</v>
          </cell>
          <cell r="CW47">
            <v>6.25</v>
          </cell>
          <cell r="CX47">
            <v>6.27</v>
          </cell>
          <cell r="CY47">
            <v>4.8</v>
          </cell>
          <cell r="CZ47">
            <v>4.5999999999999996</v>
          </cell>
          <cell r="DA47">
            <v>8</v>
          </cell>
          <cell r="DB47">
            <v>8</v>
          </cell>
          <cell r="DC47">
            <v>2</v>
          </cell>
          <cell r="DD47">
            <v>5.5</v>
          </cell>
          <cell r="DF47">
            <v>5.5</v>
          </cell>
          <cell r="DG47">
            <v>8</v>
          </cell>
          <cell r="DH47">
            <v>6.34</v>
          </cell>
          <cell r="DI47" t="str">
            <v>Trung Bình</v>
          </cell>
          <cell r="DJ47" t="str">
            <v>Tốt</v>
          </cell>
          <cell r="DK47" t="str">
            <v>Đ</v>
          </cell>
          <cell r="DL47" t="str">
            <v>Đ</v>
          </cell>
          <cell r="DM47" t="str">
            <v>CNTN</v>
          </cell>
          <cell r="DN47">
            <v>0</v>
          </cell>
          <cell r="DO47">
            <v>0</v>
          </cell>
          <cell r="DP47">
            <v>0</v>
          </cell>
          <cell r="DQ47" t="str">
            <v>ĐỦ ĐK thi TN</v>
          </cell>
          <cell r="DT47" t="str">
            <v>Nữ</v>
          </cell>
          <cell r="DU47" t="str">
            <v>Đà Nẵng</v>
          </cell>
          <cell r="DV47" t="str">
            <v>01672423249</v>
          </cell>
          <cell r="DW47" t="str">
            <v>TỔ 21- MỸ AN- NGŨ HÀNH SƠN- TP ĐÀ NẴNG</v>
          </cell>
          <cell r="DY47">
            <v>3</v>
          </cell>
        </row>
        <row r="48">
          <cell r="B48">
            <v>1816217024</v>
          </cell>
          <cell r="C48" t="str">
            <v>Nguyễn Hoàn Anh</v>
          </cell>
          <cell r="D48" t="str">
            <v>Thư</v>
          </cell>
          <cell r="E48" t="str">
            <v>26/10/1992</v>
          </cell>
          <cell r="F48" t="str">
            <v>C18KCD2B</v>
          </cell>
          <cell r="G48">
            <v>6.6</v>
          </cell>
          <cell r="J48">
            <v>6.6</v>
          </cell>
          <cell r="K48">
            <v>7.7</v>
          </cell>
          <cell r="N48">
            <v>7.7</v>
          </cell>
          <cell r="O48">
            <v>4.5999999999999996</v>
          </cell>
          <cell r="R48">
            <v>4.5999999999999996</v>
          </cell>
          <cell r="S48">
            <v>6.2</v>
          </cell>
          <cell r="V48">
            <v>6.2</v>
          </cell>
          <cell r="W48">
            <v>6.7</v>
          </cell>
          <cell r="Z48">
            <v>6.7</v>
          </cell>
          <cell r="AA48">
            <v>0</v>
          </cell>
          <cell r="AB48">
            <v>0</v>
          </cell>
          <cell r="AD48">
            <v>0</v>
          </cell>
          <cell r="AE48">
            <v>5.8</v>
          </cell>
          <cell r="AH48">
            <v>5.8</v>
          </cell>
          <cell r="AI48">
            <v>5.7</v>
          </cell>
          <cell r="AL48">
            <v>5.7</v>
          </cell>
          <cell r="AM48">
            <v>5.0999999999999996</v>
          </cell>
          <cell r="AN48">
            <v>8.1999999999999993</v>
          </cell>
          <cell r="AQ48">
            <v>8.1999999999999993</v>
          </cell>
          <cell r="AR48">
            <v>6.5</v>
          </cell>
          <cell r="AU48">
            <v>6.5</v>
          </cell>
          <cell r="AV48">
            <v>6.4</v>
          </cell>
          <cell r="AY48">
            <v>6.4</v>
          </cell>
          <cell r="AZ48">
            <v>0</v>
          </cell>
          <cell r="BA48">
            <v>5</v>
          </cell>
          <cell r="BC48">
            <v>5</v>
          </cell>
          <cell r="BD48">
            <v>5.7</v>
          </cell>
          <cell r="BG48">
            <v>5.7</v>
          </cell>
          <cell r="BH48">
            <v>7.3</v>
          </cell>
          <cell r="BK48">
            <v>7.3</v>
          </cell>
          <cell r="BL48">
            <v>6.1</v>
          </cell>
          <cell r="BO48">
            <v>6.1</v>
          </cell>
          <cell r="BP48">
            <v>6.31</v>
          </cell>
          <cell r="BQ48">
            <v>6.7</v>
          </cell>
          <cell r="BT48">
            <v>6.7</v>
          </cell>
          <cell r="BU48">
            <v>0</v>
          </cell>
          <cell r="BV48">
            <v>0</v>
          </cell>
          <cell r="BX48">
            <v>0</v>
          </cell>
          <cell r="BY48">
            <v>7.2</v>
          </cell>
          <cell r="CB48">
            <v>7.2</v>
          </cell>
          <cell r="CC48">
            <v>6.2</v>
          </cell>
          <cell r="CF48">
            <v>6.2</v>
          </cell>
          <cell r="CG48">
            <v>0</v>
          </cell>
          <cell r="CH48">
            <v>0</v>
          </cell>
          <cell r="CJ48">
            <v>0</v>
          </cell>
          <cell r="CK48">
            <v>0</v>
          </cell>
          <cell r="CN48">
            <v>0</v>
          </cell>
          <cell r="CO48">
            <v>7.4</v>
          </cell>
          <cell r="CR48">
            <v>7.4</v>
          </cell>
          <cell r="CS48">
            <v>0</v>
          </cell>
          <cell r="CT48">
            <v>0</v>
          </cell>
          <cell r="CV48">
            <v>0</v>
          </cell>
          <cell r="CW48">
            <v>3.28</v>
          </cell>
          <cell r="CX48">
            <v>4.84</v>
          </cell>
          <cell r="DB48">
            <v>0</v>
          </cell>
          <cell r="DF48">
            <v>0</v>
          </cell>
          <cell r="DG48">
            <v>0</v>
          </cell>
          <cell r="DH48">
            <v>4.67</v>
          </cell>
          <cell r="DI48" t="str">
            <v/>
          </cell>
          <cell r="DJ48" t="str">
            <v>Tốt</v>
          </cell>
          <cell r="DK48" t="str">
            <v>Đ</v>
          </cell>
          <cell r="DL48" t="str">
            <v>Đ</v>
          </cell>
          <cell r="DM48" t="str">
            <v xml:space="preserve"> </v>
          </cell>
          <cell r="DN48">
            <v>5</v>
          </cell>
          <cell r="DO48">
            <v>13</v>
          </cell>
          <cell r="DP48">
            <v>0.24074074074074073</v>
          </cell>
          <cell r="DQ48" t="str">
            <v>KO</v>
          </cell>
          <cell r="DT48" t="str">
            <v>Nữ</v>
          </cell>
          <cell r="DU48" t="str">
            <v>Đà Nẵng</v>
          </cell>
          <cell r="DV48" t="str">
            <v>0905717123</v>
          </cell>
          <cell r="DW48" t="str">
            <v>K123/88 CÙ CHÍNH LAN- TP ĐÀ NẴNG</v>
          </cell>
          <cell r="DY48" t="e">
            <v>#N/A</v>
          </cell>
        </row>
        <row r="49">
          <cell r="B49">
            <v>1816217030</v>
          </cell>
          <cell r="C49" t="str">
            <v>Trần Thị Kim</v>
          </cell>
          <cell r="D49" t="str">
            <v>Nguyên</v>
          </cell>
          <cell r="E49" t="str">
            <v>23/12/1992</v>
          </cell>
          <cell r="F49" t="str">
            <v>C18KCD2B</v>
          </cell>
          <cell r="G49">
            <v>7.5</v>
          </cell>
          <cell r="J49">
            <v>7.5</v>
          </cell>
          <cell r="K49">
            <v>6.7</v>
          </cell>
          <cell r="N49">
            <v>6.7</v>
          </cell>
          <cell r="O49">
            <v>6.3</v>
          </cell>
          <cell r="R49">
            <v>6.3</v>
          </cell>
          <cell r="S49">
            <v>7.8</v>
          </cell>
          <cell r="V49">
            <v>7.8</v>
          </cell>
          <cell r="W49">
            <v>6.1</v>
          </cell>
          <cell r="Z49">
            <v>6.1</v>
          </cell>
          <cell r="AA49">
            <v>8</v>
          </cell>
          <cell r="AD49">
            <v>8</v>
          </cell>
          <cell r="AE49">
            <v>6</v>
          </cell>
          <cell r="AH49">
            <v>6</v>
          </cell>
          <cell r="AI49">
            <v>5.7</v>
          </cell>
          <cell r="AL49">
            <v>5.7</v>
          </cell>
          <cell r="AM49">
            <v>6.94</v>
          </cell>
          <cell r="AN49">
            <v>8.4</v>
          </cell>
          <cell r="AQ49">
            <v>8.4</v>
          </cell>
          <cell r="AR49">
            <v>6</v>
          </cell>
          <cell r="AU49">
            <v>6</v>
          </cell>
          <cell r="AV49">
            <v>7.1</v>
          </cell>
          <cell r="AY49">
            <v>7.1</v>
          </cell>
          <cell r="AZ49">
            <v>5.9</v>
          </cell>
          <cell r="BC49">
            <v>5.9</v>
          </cell>
          <cell r="BD49">
            <v>5.9</v>
          </cell>
          <cell r="BG49">
            <v>5.9</v>
          </cell>
          <cell r="BH49">
            <v>8.3000000000000007</v>
          </cell>
          <cell r="BK49">
            <v>8.3000000000000007</v>
          </cell>
          <cell r="BL49">
            <v>6.9</v>
          </cell>
          <cell r="BO49">
            <v>6.9</v>
          </cell>
          <cell r="BP49">
            <v>6.81</v>
          </cell>
          <cell r="BQ49">
            <v>7.1</v>
          </cell>
          <cell r="BT49">
            <v>7.1</v>
          </cell>
          <cell r="BU49">
            <v>8.9</v>
          </cell>
          <cell r="BX49">
            <v>8.9</v>
          </cell>
          <cell r="BY49">
            <v>7.2</v>
          </cell>
          <cell r="CB49">
            <v>7.2</v>
          </cell>
          <cell r="CC49">
            <v>7.4</v>
          </cell>
          <cell r="CF49">
            <v>7.4</v>
          </cell>
          <cell r="CG49">
            <v>5.7</v>
          </cell>
          <cell r="CJ49">
            <v>5.7</v>
          </cell>
          <cell r="CK49">
            <v>7</v>
          </cell>
          <cell r="CN49">
            <v>7</v>
          </cell>
          <cell r="CO49">
            <v>8.1</v>
          </cell>
          <cell r="CR49">
            <v>8.1</v>
          </cell>
          <cell r="CS49">
            <v>7.6</v>
          </cell>
          <cell r="CV49">
            <v>7.6</v>
          </cell>
          <cell r="CW49">
            <v>7.31</v>
          </cell>
          <cell r="CX49">
            <v>7.03</v>
          </cell>
          <cell r="CY49">
            <v>4.9000000000000004</v>
          </cell>
          <cell r="CZ49">
            <v>9.3000000000000007</v>
          </cell>
          <cell r="DB49">
            <v>9.3000000000000007</v>
          </cell>
          <cell r="DC49">
            <v>8</v>
          </cell>
          <cell r="DF49">
            <v>8</v>
          </cell>
          <cell r="DG49">
            <v>9.3000000000000007</v>
          </cell>
          <cell r="DH49">
            <v>7.11</v>
          </cell>
          <cell r="DI49" t="str">
            <v>Khá</v>
          </cell>
          <cell r="DJ49" t="str">
            <v>Tốt</v>
          </cell>
          <cell r="DK49" t="str">
            <v>Đ</v>
          </cell>
          <cell r="DL49" t="str">
            <v>Đ</v>
          </cell>
          <cell r="DM49" t="str">
            <v>CNTN</v>
          </cell>
          <cell r="DN49">
            <v>0</v>
          </cell>
          <cell r="DO49">
            <v>0</v>
          </cell>
          <cell r="DP49">
            <v>0</v>
          </cell>
          <cell r="DQ49" t="str">
            <v>ĐỦ ĐK thi TN</v>
          </cell>
          <cell r="DR49" t="str">
            <v>Tháng 12-2014</v>
          </cell>
          <cell r="DT49" t="str">
            <v>Nữ</v>
          </cell>
          <cell r="DU49" t="str">
            <v>Đà Nẵng</v>
          </cell>
          <cell r="DV49" t="str">
            <v>0936422048</v>
          </cell>
          <cell r="DW49" t="str">
            <v>K3/9 TRẦN XUÂN LÊ- TP ĐÀ NẴNG</v>
          </cell>
          <cell r="DY49" t="e">
            <v>#N/A</v>
          </cell>
        </row>
        <row r="50">
          <cell r="B50">
            <v>1816217031</v>
          </cell>
          <cell r="C50" t="str">
            <v>Nguyễn Lê Hoàng</v>
          </cell>
          <cell r="D50" t="str">
            <v>Linh</v>
          </cell>
          <cell r="E50" t="str">
            <v>09/10/1992</v>
          </cell>
          <cell r="F50" t="str">
            <v>C18KCD2B</v>
          </cell>
          <cell r="G50">
            <v>7.7</v>
          </cell>
          <cell r="J50">
            <v>7.7</v>
          </cell>
          <cell r="K50">
            <v>5.5</v>
          </cell>
          <cell r="N50">
            <v>5.5</v>
          </cell>
          <cell r="O50">
            <v>5.9</v>
          </cell>
          <cell r="R50">
            <v>5.9</v>
          </cell>
          <cell r="S50">
            <v>7.8</v>
          </cell>
          <cell r="V50">
            <v>7.8</v>
          </cell>
          <cell r="W50">
            <v>7</v>
          </cell>
          <cell r="Z50">
            <v>7</v>
          </cell>
          <cell r="AA50">
            <v>8.4</v>
          </cell>
          <cell r="AD50">
            <v>8.4</v>
          </cell>
          <cell r="AE50">
            <v>5.8</v>
          </cell>
          <cell r="AH50">
            <v>5.8</v>
          </cell>
          <cell r="AI50">
            <v>5.7</v>
          </cell>
          <cell r="AL50">
            <v>5.7</v>
          </cell>
          <cell r="AM50">
            <v>6.89</v>
          </cell>
          <cell r="AN50">
            <v>9</v>
          </cell>
          <cell r="AQ50">
            <v>9</v>
          </cell>
          <cell r="AR50">
            <v>5.0999999999999996</v>
          </cell>
          <cell r="AU50">
            <v>5.0999999999999996</v>
          </cell>
          <cell r="AV50">
            <v>6.8</v>
          </cell>
          <cell r="AY50">
            <v>6.8</v>
          </cell>
          <cell r="AZ50">
            <v>5.8</v>
          </cell>
          <cell r="BC50">
            <v>5.8</v>
          </cell>
          <cell r="BD50">
            <v>6.2</v>
          </cell>
          <cell r="BG50">
            <v>6.2</v>
          </cell>
          <cell r="BH50">
            <v>8.8000000000000007</v>
          </cell>
          <cell r="BK50">
            <v>8.8000000000000007</v>
          </cell>
          <cell r="BL50">
            <v>7.3</v>
          </cell>
          <cell r="BO50">
            <v>7.3</v>
          </cell>
          <cell r="BP50">
            <v>6.9</v>
          </cell>
          <cell r="BQ50">
            <v>7.2</v>
          </cell>
          <cell r="BT50">
            <v>7.2</v>
          </cell>
          <cell r="BU50">
            <v>9.1</v>
          </cell>
          <cell r="BX50">
            <v>9.1</v>
          </cell>
          <cell r="BY50">
            <v>7.2</v>
          </cell>
          <cell r="CB50">
            <v>7.2</v>
          </cell>
          <cell r="CC50">
            <v>7.8</v>
          </cell>
          <cell r="CF50">
            <v>7.8</v>
          </cell>
          <cell r="CG50">
            <v>5.8</v>
          </cell>
          <cell r="CJ50">
            <v>5.8</v>
          </cell>
          <cell r="CK50">
            <v>8</v>
          </cell>
          <cell r="CN50">
            <v>8</v>
          </cell>
          <cell r="CO50">
            <v>8</v>
          </cell>
          <cell r="CR50">
            <v>8</v>
          </cell>
          <cell r="CS50">
            <v>7.4</v>
          </cell>
          <cell r="CV50">
            <v>7.4</v>
          </cell>
          <cell r="CW50">
            <v>7.52</v>
          </cell>
          <cell r="CX50">
            <v>7.11</v>
          </cell>
          <cell r="CY50">
            <v>8.3000000000000007</v>
          </cell>
          <cell r="DB50">
            <v>8.3000000000000007</v>
          </cell>
          <cell r="DC50">
            <v>8</v>
          </cell>
          <cell r="DF50">
            <v>8</v>
          </cell>
          <cell r="DG50">
            <v>8.3000000000000007</v>
          </cell>
          <cell r="DH50">
            <v>7.16</v>
          </cell>
          <cell r="DI50" t="str">
            <v>Khá</v>
          </cell>
          <cell r="DJ50" t="str">
            <v>Tốt</v>
          </cell>
          <cell r="DK50" t="str">
            <v>Đ</v>
          </cell>
          <cell r="DL50" t="str">
            <v>Đ</v>
          </cell>
          <cell r="DM50" t="str">
            <v>CNTN</v>
          </cell>
          <cell r="DN50">
            <v>0</v>
          </cell>
          <cell r="DO50">
            <v>0</v>
          </cell>
          <cell r="DP50">
            <v>0</v>
          </cell>
          <cell r="DQ50" t="str">
            <v>ĐỦ ĐK thi TN</v>
          </cell>
          <cell r="DR50" t="str">
            <v>Tháng 9-2014</v>
          </cell>
          <cell r="DT50" t="str">
            <v>Nữ</v>
          </cell>
          <cell r="DU50" t="str">
            <v>Đà Nẵng</v>
          </cell>
          <cell r="DV50" t="str">
            <v>01636106650</v>
          </cell>
          <cell r="DW50" t="str">
            <v>K30, H18/33 TRẦN PHÚ- TP ĐÀ NẴNG</v>
          </cell>
          <cell r="DY50" t="e">
            <v>#N/A</v>
          </cell>
        </row>
        <row r="51">
          <cell r="B51">
            <v>1816217035</v>
          </cell>
          <cell r="C51" t="str">
            <v>Huỳnh Như</v>
          </cell>
          <cell r="D51" t="str">
            <v>Hà</v>
          </cell>
          <cell r="E51" t="str">
            <v>02/05/1992</v>
          </cell>
          <cell r="F51" t="str">
            <v>C18KCD2B</v>
          </cell>
          <cell r="G51">
            <v>7.1</v>
          </cell>
          <cell r="J51">
            <v>7.1</v>
          </cell>
          <cell r="K51">
            <v>7.6</v>
          </cell>
          <cell r="N51">
            <v>7.6</v>
          </cell>
          <cell r="O51">
            <v>8.1999999999999993</v>
          </cell>
          <cell r="R51">
            <v>8.1999999999999993</v>
          </cell>
          <cell r="S51">
            <v>7.2</v>
          </cell>
          <cell r="V51">
            <v>7.2</v>
          </cell>
          <cell r="W51">
            <v>6.9</v>
          </cell>
          <cell r="Z51">
            <v>6.9</v>
          </cell>
          <cell r="AA51">
            <v>7.7</v>
          </cell>
          <cell r="AD51">
            <v>7.7</v>
          </cell>
          <cell r="AE51">
            <v>6.6</v>
          </cell>
          <cell r="AH51">
            <v>6.6</v>
          </cell>
          <cell r="AI51">
            <v>6.1</v>
          </cell>
          <cell r="AL51">
            <v>6.1</v>
          </cell>
          <cell r="AM51">
            <v>7.35</v>
          </cell>
          <cell r="AN51">
            <v>7.4</v>
          </cell>
          <cell r="AQ51">
            <v>7.4</v>
          </cell>
          <cell r="AR51">
            <v>7.3</v>
          </cell>
          <cell r="AU51">
            <v>7.3</v>
          </cell>
          <cell r="AV51">
            <v>7.8</v>
          </cell>
          <cell r="AY51">
            <v>7.8</v>
          </cell>
          <cell r="AZ51">
            <v>6.9</v>
          </cell>
          <cell r="BC51">
            <v>6.9</v>
          </cell>
          <cell r="BD51">
            <v>0</v>
          </cell>
          <cell r="BE51">
            <v>6</v>
          </cell>
          <cell r="BG51">
            <v>6</v>
          </cell>
          <cell r="BH51">
            <v>7.3</v>
          </cell>
          <cell r="BK51">
            <v>7.3</v>
          </cell>
          <cell r="BL51">
            <v>7.4</v>
          </cell>
          <cell r="BO51">
            <v>7.4</v>
          </cell>
          <cell r="BP51">
            <v>7.09</v>
          </cell>
          <cell r="BQ51">
            <v>7.1</v>
          </cell>
          <cell r="BT51">
            <v>7.1</v>
          </cell>
          <cell r="BU51">
            <v>9.5</v>
          </cell>
          <cell r="BX51">
            <v>9.5</v>
          </cell>
          <cell r="BY51">
            <v>7.9</v>
          </cell>
          <cell r="CB51">
            <v>7.9</v>
          </cell>
          <cell r="CC51">
            <v>7.3</v>
          </cell>
          <cell r="CF51">
            <v>7.3</v>
          </cell>
          <cell r="CG51">
            <v>6.1</v>
          </cell>
          <cell r="CJ51">
            <v>6.1</v>
          </cell>
          <cell r="CK51">
            <v>8.5</v>
          </cell>
          <cell r="CN51">
            <v>8.5</v>
          </cell>
          <cell r="CO51">
            <v>9</v>
          </cell>
          <cell r="CR51">
            <v>9</v>
          </cell>
          <cell r="CS51">
            <v>8.1999999999999993</v>
          </cell>
          <cell r="CV51">
            <v>8.1999999999999993</v>
          </cell>
          <cell r="CW51">
            <v>7.94</v>
          </cell>
          <cell r="CX51">
            <v>7.47</v>
          </cell>
          <cell r="CZ51">
            <v>9.3000000000000007</v>
          </cell>
          <cell r="DB51">
            <v>9.3000000000000007</v>
          </cell>
          <cell r="DC51">
            <v>7</v>
          </cell>
          <cell r="DF51">
            <v>7</v>
          </cell>
          <cell r="DG51">
            <v>9.3000000000000007</v>
          </cell>
          <cell r="DH51">
            <v>7.54</v>
          </cell>
          <cell r="DI51" t="str">
            <v>Khá</v>
          </cell>
          <cell r="DJ51" t="str">
            <v>Tốt</v>
          </cell>
          <cell r="DK51" t="str">
            <v>Đ</v>
          </cell>
          <cell r="DL51" t="str">
            <v>Đ</v>
          </cell>
          <cell r="DM51" t="str">
            <v>CNTN</v>
          </cell>
          <cell r="DN51">
            <v>0</v>
          </cell>
          <cell r="DO51">
            <v>0</v>
          </cell>
          <cell r="DP51">
            <v>0</v>
          </cell>
          <cell r="DQ51" t="str">
            <v>ĐỦ ĐK thi TN</v>
          </cell>
          <cell r="DR51" t="str">
            <v>Tháng 12-2014</v>
          </cell>
          <cell r="DT51" t="str">
            <v>Nữ</v>
          </cell>
          <cell r="DU51" t="str">
            <v>Đồng Nai</v>
          </cell>
          <cell r="DV51" t="str">
            <v>01213567775</v>
          </cell>
          <cell r="DW51" t="str">
            <v>HUỲNH NHƯ HÀ - TỔ 46, ĐA PHƯỚC 1, P.HÒA KHÁNH BẮC, Q. LIÊN CHIỂU, TP. ĐÀ NẴNG.</v>
          </cell>
          <cell r="DY51" t="e">
            <v>#N/A</v>
          </cell>
        </row>
        <row r="52">
          <cell r="B52">
            <v>1816217036</v>
          </cell>
          <cell r="C52" t="str">
            <v>Nguyễn Thị Thanh</v>
          </cell>
          <cell r="D52" t="str">
            <v>Tịnh</v>
          </cell>
          <cell r="E52" t="str">
            <v>06/04/1991</v>
          </cell>
          <cell r="F52" t="str">
            <v>C18KCD2B</v>
          </cell>
          <cell r="G52">
            <v>7.9</v>
          </cell>
          <cell r="J52">
            <v>7.9</v>
          </cell>
          <cell r="K52">
            <v>7.7</v>
          </cell>
          <cell r="N52">
            <v>7.7</v>
          </cell>
          <cell r="O52">
            <v>7.4</v>
          </cell>
          <cell r="R52">
            <v>7.4</v>
          </cell>
          <cell r="S52">
            <v>7.4</v>
          </cell>
          <cell r="V52">
            <v>7.4</v>
          </cell>
          <cell r="W52">
            <v>6.3</v>
          </cell>
          <cell r="Z52">
            <v>6.3</v>
          </cell>
          <cell r="AA52">
            <v>7.5</v>
          </cell>
          <cell r="AD52">
            <v>7.5</v>
          </cell>
          <cell r="AE52">
            <v>6</v>
          </cell>
          <cell r="AH52">
            <v>6</v>
          </cell>
          <cell r="AI52">
            <v>5.2</v>
          </cell>
          <cell r="AL52">
            <v>5.2</v>
          </cell>
          <cell r="AM52">
            <v>7.15</v>
          </cell>
          <cell r="AN52">
            <v>7.5</v>
          </cell>
          <cell r="AQ52">
            <v>7.5</v>
          </cell>
          <cell r="AR52">
            <v>6.6</v>
          </cell>
          <cell r="AU52">
            <v>6.6</v>
          </cell>
          <cell r="AV52">
            <v>7.6</v>
          </cell>
          <cell r="AY52">
            <v>7.6</v>
          </cell>
          <cell r="AZ52">
            <v>5.6</v>
          </cell>
          <cell r="BC52">
            <v>5.6</v>
          </cell>
          <cell r="BD52">
            <v>0</v>
          </cell>
          <cell r="BE52">
            <v>6.3</v>
          </cell>
          <cell r="BG52">
            <v>6.3</v>
          </cell>
          <cell r="BH52">
            <v>7.2</v>
          </cell>
          <cell r="BK52">
            <v>7.2</v>
          </cell>
          <cell r="BL52">
            <v>7.6</v>
          </cell>
          <cell r="BO52">
            <v>7.6</v>
          </cell>
          <cell r="BP52">
            <v>6.84</v>
          </cell>
          <cell r="BQ52">
            <v>6.9</v>
          </cell>
          <cell r="BT52">
            <v>6.9</v>
          </cell>
          <cell r="BU52">
            <v>7.8</v>
          </cell>
          <cell r="BX52">
            <v>7.8</v>
          </cell>
          <cell r="BY52">
            <v>7.8</v>
          </cell>
          <cell r="CB52">
            <v>7.8</v>
          </cell>
          <cell r="CC52">
            <v>6.3</v>
          </cell>
          <cell r="CF52">
            <v>6.3</v>
          </cell>
          <cell r="CG52">
            <v>0</v>
          </cell>
          <cell r="CH52">
            <v>5</v>
          </cell>
          <cell r="CJ52">
            <v>5</v>
          </cell>
          <cell r="CK52">
            <v>8.6</v>
          </cell>
          <cell r="CN52">
            <v>8.6</v>
          </cell>
          <cell r="CO52">
            <v>7.5</v>
          </cell>
          <cell r="CR52">
            <v>7.5</v>
          </cell>
          <cell r="CS52">
            <v>7.6</v>
          </cell>
          <cell r="CV52">
            <v>7.6</v>
          </cell>
          <cell r="CW52">
            <v>7.16</v>
          </cell>
          <cell r="CX52">
            <v>7.06</v>
          </cell>
          <cell r="CY52">
            <v>5.7</v>
          </cell>
          <cell r="CZ52">
            <v>3.5</v>
          </cell>
          <cell r="DB52">
            <v>5.7</v>
          </cell>
          <cell r="DC52">
            <v>6</v>
          </cell>
          <cell r="DF52">
            <v>6</v>
          </cell>
          <cell r="DG52">
            <v>5.7</v>
          </cell>
          <cell r="DH52">
            <v>7.01</v>
          </cell>
          <cell r="DI52" t="str">
            <v>Khá</v>
          </cell>
          <cell r="DJ52" t="str">
            <v>Tốt</v>
          </cell>
          <cell r="DL52" t="str">
            <v>Đ</v>
          </cell>
          <cell r="DM52" t="str">
            <v xml:space="preserve"> </v>
          </cell>
          <cell r="DN52">
            <v>0</v>
          </cell>
          <cell r="DO52">
            <v>0</v>
          </cell>
          <cell r="DP52">
            <v>0</v>
          </cell>
          <cell r="DQ52" t="str">
            <v>ĐỦ ĐK thi TN</v>
          </cell>
          <cell r="DT52" t="str">
            <v>Nữ</v>
          </cell>
          <cell r="DU52" t="str">
            <v>Đà Nẵng</v>
          </cell>
          <cell r="DV52" t="str">
            <v>0935959752</v>
          </cell>
          <cell r="DW52" t="str">
            <v>NGUYỄN THỊ THANH TỊNH - K61/11A NGUYỄN LƯƠNG BẰNG, ĐÀ NẴNG.</v>
          </cell>
          <cell r="DY52" t="e">
            <v>#N/A</v>
          </cell>
        </row>
        <row r="53">
          <cell r="B53">
            <v>1816217038</v>
          </cell>
          <cell r="C53" t="str">
            <v>Nguyễn Thanh Ngọc</v>
          </cell>
          <cell r="D53" t="str">
            <v>Anh</v>
          </cell>
          <cell r="E53" t="str">
            <v>05/06/1992</v>
          </cell>
          <cell r="F53" t="str">
            <v>C18KCD2B</v>
          </cell>
          <cell r="G53">
            <v>7</v>
          </cell>
          <cell r="J53">
            <v>7</v>
          </cell>
          <cell r="K53">
            <v>8.8000000000000007</v>
          </cell>
          <cell r="N53">
            <v>8.8000000000000007</v>
          </cell>
          <cell r="O53">
            <v>6.8</v>
          </cell>
          <cell r="R53">
            <v>6.8</v>
          </cell>
          <cell r="S53">
            <v>7.3</v>
          </cell>
          <cell r="V53">
            <v>7.3</v>
          </cell>
          <cell r="W53">
            <v>6.6</v>
          </cell>
          <cell r="Z53">
            <v>6.6</v>
          </cell>
          <cell r="AA53">
            <v>7.8</v>
          </cell>
          <cell r="AD53">
            <v>7.8</v>
          </cell>
          <cell r="AE53">
            <v>6.6</v>
          </cell>
          <cell r="AH53">
            <v>6.6</v>
          </cell>
          <cell r="AI53">
            <v>7.4</v>
          </cell>
          <cell r="AL53">
            <v>7.4</v>
          </cell>
          <cell r="AM53">
            <v>7.24</v>
          </cell>
          <cell r="AN53">
            <v>8.9</v>
          </cell>
          <cell r="AQ53">
            <v>8.9</v>
          </cell>
          <cell r="AR53">
            <v>6.4</v>
          </cell>
          <cell r="AU53">
            <v>6.4</v>
          </cell>
          <cell r="AV53">
            <v>7.1</v>
          </cell>
          <cell r="AY53">
            <v>7.1</v>
          </cell>
          <cell r="AZ53">
            <v>6.2</v>
          </cell>
          <cell r="BC53">
            <v>6.2</v>
          </cell>
          <cell r="BD53">
            <v>7.5</v>
          </cell>
          <cell r="BG53">
            <v>7.5</v>
          </cell>
          <cell r="BH53">
            <v>8.1999999999999993</v>
          </cell>
          <cell r="BK53">
            <v>8.1999999999999993</v>
          </cell>
          <cell r="BL53">
            <v>7.4</v>
          </cell>
          <cell r="BO53">
            <v>7.4</v>
          </cell>
          <cell r="BP53">
            <v>7.32</v>
          </cell>
          <cell r="BQ53">
            <v>7.3</v>
          </cell>
          <cell r="BT53">
            <v>7.3</v>
          </cell>
          <cell r="BU53">
            <v>8.6</v>
          </cell>
          <cell r="BX53">
            <v>8.6</v>
          </cell>
          <cell r="BY53">
            <v>7.3</v>
          </cell>
          <cell r="CB53">
            <v>7.3</v>
          </cell>
          <cell r="CC53">
            <v>6.3</v>
          </cell>
          <cell r="CF53">
            <v>6.3</v>
          </cell>
          <cell r="CG53">
            <v>0</v>
          </cell>
          <cell r="CH53">
            <v>5.7</v>
          </cell>
          <cell r="CJ53">
            <v>5.7</v>
          </cell>
          <cell r="CK53">
            <v>6.6</v>
          </cell>
          <cell r="CN53">
            <v>6.6</v>
          </cell>
          <cell r="CO53">
            <v>7.8</v>
          </cell>
          <cell r="CR53">
            <v>7.8</v>
          </cell>
          <cell r="CS53">
            <v>6.4</v>
          </cell>
          <cell r="CV53">
            <v>6.4</v>
          </cell>
          <cell r="CW53">
            <v>6.95</v>
          </cell>
          <cell r="CX53">
            <v>7.16</v>
          </cell>
          <cell r="CY53">
            <v>5.9</v>
          </cell>
          <cell r="DB53">
            <v>5.9</v>
          </cell>
          <cell r="DC53">
            <v>8.5</v>
          </cell>
          <cell r="DF53">
            <v>8.5</v>
          </cell>
          <cell r="DG53">
            <v>5.9</v>
          </cell>
          <cell r="DH53">
            <v>7.12</v>
          </cell>
          <cell r="DI53" t="str">
            <v>Khá</v>
          </cell>
          <cell r="DJ53" t="str">
            <v>Tốt</v>
          </cell>
          <cell r="DK53" t="str">
            <v>Đ</v>
          </cell>
          <cell r="DL53" t="str">
            <v>Đ</v>
          </cell>
          <cell r="DM53" t="str">
            <v>CNTN</v>
          </cell>
          <cell r="DN53">
            <v>0</v>
          </cell>
          <cell r="DO53">
            <v>0</v>
          </cell>
          <cell r="DP53">
            <v>0</v>
          </cell>
          <cell r="DQ53" t="str">
            <v>ĐỦ ĐK thi TN</v>
          </cell>
          <cell r="DR53" t="str">
            <v>Tháng 9-2014</v>
          </cell>
          <cell r="DT53" t="str">
            <v>Nữ</v>
          </cell>
          <cell r="DU53" t="str">
            <v>Đà Nẵng</v>
          </cell>
          <cell r="DV53" t="str">
            <v>01263500388</v>
          </cell>
          <cell r="DW53">
            <v>0</v>
          </cell>
          <cell r="DY53" t="e">
            <v>#N/A</v>
          </cell>
        </row>
        <row r="54">
          <cell r="B54">
            <v>1816217039</v>
          </cell>
          <cell r="C54" t="str">
            <v>Đặng Thị Hải</v>
          </cell>
          <cell r="D54" t="str">
            <v>Vân</v>
          </cell>
          <cell r="E54" t="str">
            <v>29/09/1991</v>
          </cell>
          <cell r="F54" t="str">
            <v>C18KCD2B</v>
          </cell>
          <cell r="G54">
            <v>6</v>
          </cell>
          <cell r="J54">
            <v>6</v>
          </cell>
          <cell r="K54">
            <v>6.7</v>
          </cell>
          <cell r="N54">
            <v>6.7</v>
          </cell>
          <cell r="O54">
            <v>6.6</v>
          </cell>
          <cell r="R54">
            <v>6.6</v>
          </cell>
          <cell r="S54">
            <v>6.7</v>
          </cell>
          <cell r="V54">
            <v>6.7</v>
          </cell>
          <cell r="W54">
            <v>5.8</v>
          </cell>
          <cell r="Z54">
            <v>5.8</v>
          </cell>
          <cell r="AA54">
            <v>6.4</v>
          </cell>
          <cell r="AD54">
            <v>6.4</v>
          </cell>
          <cell r="AE54">
            <v>6.1</v>
          </cell>
          <cell r="AH54">
            <v>6.1</v>
          </cell>
          <cell r="AI54">
            <v>8.1</v>
          </cell>
          <cell r="AL54">
            <v>8.1</v>
          </cell>
          <cell r="AM54">
            <v>6.36</v>
          </cell>
          <cell r="AN54">
            <v>7.3</v>
          </cell>
          <cell r="AQ54">
            <v>7.3</v>
          </cell>
          <cell r="AR54">
            <v>6</v>
          </cell>
          <cell r="AU54">
            <v>6</v>
          </cell>
          <cell r="AV54">
            <v>7</v>
          </cell>
          <cell r="AY54">
            <v>7</v>
          </cell>
          <cell r="AZ54">
            <v>5.2</v>
          </cell>
          <cell r="BC54">
            <v>5.2</v>
          </cell>
          <cell r="BD54">
            <v>5.5</v>
          </cell>
          <cell r="BG54">
            <v>5.5</v>
          </cell>
          <cell r="BH54">
            <v>7.8</v>
          </cell>
          <cell r="BK54">
            <v>7.8</v>
          </cell>
          <cell r="BL54">
            <v>6.7</v>
          </cell>
          <cell r="BO54">
            <v>6.7</v>
          </cell>
          <cell r="BP54">
            <v>6.38</v>
          </cell>
          <cell r="BQ54">
            <v>6.8</v>
          </cell>
          <cell r="BT54">
            <v>6.8</v>
          </cell>
          <cell r="BU54">
            <v>8</v>
          </cell>
          <cell r="BX54">
            <v>8</v>
          </cell>
          <cell r="BY54">
            <v>6.8</v>
          </cell>
          <cell r="CB54">
            <v>6.8</v>
          </cell>
          <cell r="CC54">
            <v>7.2</v>
          </cell>
          <cell r="CF54">
            <v>7.2</v>
          </cell>
          <cell r="CG54">
            <v>6.5</v>
          </cell>
          <cell r="CJ54">
            <v>6.5</v>
          </cell>
          <cell r="CK54">
            <v>7.1</v>
          </cell>
          <cell r="CN54">
            <v>7.1</v>
          </cell>
          <cell r="CO54">
            <v>8.1</v>
          </cell>
          <cell r="CR54">
            <v>8.1</v>
          </cell>
          <cell r="CS54">
            <v>7</v>
          </cell>
          <cell r="CV54">
            <v>7</v>
          </cell>
          <cell r="CW54">
            <v>7.19</v>
          </cell>
          <cell r="CX54">
            <v>6.66</v>
          </cell>
          <cell r="CY54">
            <v>7.1</v>
          </cell>
          <cell r="DB54">
            <v>7.1</v>
          </cell>
          <cell r="DC54">
            <v>4.3</v>
          </cell>
          <cell r="DF54">
            <v>4.3</v>
          </cell>
          <cell r="DG54">
            <v>7.1</v>
          </cell>
          <cell r="DH54">
            <v>6.67</v>
          </cell>
          <cell r="DI54" t="str">
            <v>Khá</v>
          </cell>
          <cell r="DJ54" t="str">
            <v>Tốt</v>
          </cell>
          <cell r="DK54" t="str">
            <v>Đ</v>
          </cell>
          <cell r="DL54" t="str">
            <v>Đ</v>
          </cell>
          <cell r="DM54" t="str">
            <v xml:space="preserve"> </v>
          </cell>
          <cell r="DN54">
            <v>0</v>
          </cell>
          <cell r="DO54">
            <v>0</v>
          </cell>
          <cell r="DP54">
            <v>0</v>
          </cell>
          <cell r="DQ54" t="str">
            <v>ĐỦ ĐK thi TN</v>
          </cell>
          <cell r="DT54" t="str">
            <v>Nữ</v>
          </cell>
          <cell r="DU54" t="str">
            <v>Thái Bình</v>
          </cell>
          <cell r="DV54" t="str">
            <v>0905396691</v>
          </cell>
          <cell r="DW54" t="str">
            <v>ĐẶNG THỊ HẢI VÂN - SÔ 28 NGUYỄN TRI PHƯƠNG, ĐÀ NẴNG.</v>
          </cell>
          <cell r="DY54" t="e">
            <v>#N/A</v>
          </cell>
        </row>
        <row r="55">
          <cell r="B55">
            <v>1816217044</v>
          </cell>
          <cell r="C55" t="str">
            <v>Nguyễn Thị Bích</v>
          </cell>
          <cell r="D55" t="str">
            <v>Triều</v>
          </cell>
          <cell r="E55" t="str">
            <v>24/08/1992</v>
          </cell>
          <cell r="F55" t="str">
            <v>C18KCD2B</v>
          </cell>
          <cell r="G55">
            <v>7.7</v>
          </cell>
          <cell r="J55">
            <v>7.7</v>
          </cell>
          <cell r="K55">
            <v>8.4</v>
          </cell>
          <cell r="N55">
            <v>8.4</v>
          </cell>
          <cell r="O55">
            <v>8.9</v>
          </cell>
          <cell r="R55">
            <v>8.9</v>
          </cell>
          <cell r="S55">
            <v>7.7</v>
          </cell>
          <cell r="V55">
            <v>7.7</v>
          </cell>
          <cell r="W55">
            <v>7.1</v>
          </cell>
          <cell r="Z55">
            <v>7.1</v>
          </cell>
          <cell r="AA55">
            <v>7.1</v>
          </cell>
          <cell r="AD55">
            <v>7.1</v>
          </cell>
          <cell r="AE55">
            <v>5.7</v>
          </cell>
          <cell r="AH55">
            <v>5.7</v>
          </cell>
          <cell r="AI55">
            <v>6.5</v>
          </cell>
          <cell r="AL55">
            <v>6.5</v>
          </cell>
          <cell r="AM55">
            <v>7.48</v>
          </cell>
          <cell r="AN55">
            <v>8.6999999999999993</v>
          </cell>
          <cell r="AQ55">
            <v>8.6999999999999993</v>
          </cell>
          <cell r="AR55">
            <v>7.6</v>
          </cell>
          <cell r="AU55">
            <v>7.6</v>
          </cell>
          <cell r="AV55">
            <v>8.1999999999999993</v>
          </cell>
          <cell r="AY55">
            <v>8.1999999999999993</v>
          </cell>
          <cell r="AZ55">
            <v>7.4</v>
          </cell>
          <cell r="BC55">
            <v>7.4</v>
          </cell>
          <cell r="BD55">
            <v>8</v>
          </cell>
          <cell r="BG55">
            <v>8</v>
          </cell>
          <cell r="BH55">
            <v>8.4</v>
          </cell>
          <cell r="BK55">
            <v>8.4</v>
          </cell>
          <cell r="BL55">
            <v>7.7</v>
          </cell>
          <cell r="BO55">
            <v>7.7</v>
          </cell>
          <cell r="BP55">
            <v>7.95</v>
          </cell>
          <cell r="BQ55">
            <v>7.1</v>
          </cell>
          <cell r="BT55">
            <v>7.1</v>
          </cell>
          <cell r="BU55">
            <v>9.6</v>
          </cell>
          <cell r="BX55">
            <v>9.6</v>
          </cell>
          <cell r="BY55">
            <v>7.9</v>
          </cell>
          <cell r="CB55">
            <v>7.9</v>
          </cell>
          <cell r="CC55">
            <v>8.6999999999999993</v>
          </cell>
          <cell r="CF55">
            <v>8.6999999999999993</v>
          </cell>
          <cell r="CG55">
            <v>7</v>
          </cell>
          <cell r="CJ55">
            <v>7</v>
          </cell>
          <cell r="CK55">
            <v>9</v>
          </cell>
          <cell r="CN55">
            <v>9</v>
          </cell>
          <cell r="CO55">
            <v>9.1999999999999993</v>
          </cell>
          <cell r="CR55">
            <v>9.1999999999999993</v>
          </cell>
          <cell r="CS55">
            <v>7.3</v>
          </cell>
          <cell r="CV55">
            <v>7.3</v>
          </cell>
          <cell r="CW55">
            <v>8.25</v>
          </cell>
          <cell r="CX55">
            <v>7.9</v>
          </cell>
          <cell r="CY55">
            <v>9</v>
          </cell>
          <cell r="DB55">
            <v>9</v>
          </cell>
          <cell r="DC55">
            <v>8.3000000000000007</v>
          </cell>
          <cell r="DF55">
            <v>8.3000000000000007</v>
          </cell>
          <cell r="DG55">
            <v>9</v>
          </cell>
          <cell r="DH55">
            <v>7.94</v>
          </cell>
          <cell r="DI55" t="str">
            <v>Giỏi</v>
          </cell>
          <cell r="DJ55" t="str">
            <v>Xuất Sắc</v>
          </cell>
          <cell r="DK55" t="str">
            <v>Đ</v>
          </cell>
          <cell r="DL55" t="str">
            <v>Đ</v>
          </cell>
          <cell r="DM55" t="str">
            <v>CNTN</v>
          </cell>
          <cell r="DN55">
            <v>0</v>
          </cell>
          <cell r="DO55">
            <v>0</v>
          </cell>
          <cell r="DP55">
            <v>0</v>
          </cell>
          <cell r="DQ55" t="str">
            <v>ĐỦ ĐK thi TN</v>
          </cell>
          <cell r="DR55" t="str">
            <v>Tháng 9-2014</v>
          </cell>
          <cell r="DT55" t="str">
            <v>Nữ</v>
          </cell>
          <cell r="DU55" t="str">
            <v>Đà Nẵng</v>
          </cell>
          <cell r="DV55" t="str">
            <v>0978724515</v>
          </cell>
          <cell r="DW55" t="str">
            <v>NGUYỄN THỊ BÍCH TRIỀU - K122/11C PHAN THANH - THẠC GIÁN - THANH KHÊ - ĐÀ NẴNG</v>
          </cell>
          <cell r="DY55" t="e">
            <v>#N/A</v>
          </cell>
        </row>
        <row r="56">
          <cell r="B56">
            <v>1816217048</v>
          </cell>
          <cell r="C56" t="str">
            <v>Nguyễn Thị Dạ</v>
          </cell>
          <cell r="D56" t="str">
            <v>Thảo</v>
          </cell>
          <cell r="E56" t="str">
            <v>31/01/1991</v>
          </cell>
          <cell r="F56" t="str">
            <v>C18KCD2B</v>
          </cell>
          <cell r="G56">
            <v>6.2</v>
          </cell>
          <cell r="J56">
            <v>6.2</v>
          </cell>
          <cell r="K56">
            <v>6.8</v>
          </cell>
          <cell r="N56">
            <v>6.8</v>
          </cell>
          <cell r="O56">
            <v>6</v>
          </cell>
          <cell r="R56">
            <v>6</v>
          </cell>
          <cell r="S56">
            <v>0</v>
          </cell>
          <cell r="T56">
            <v>0</v>
          </cell>
          <cell r="V56">
            <v>0</v>
          </cell>
          <cell r="W56">
            <v>6.2</v>
          </cell>
          <cell r="Z56">
            <v>6.2</v>
          </cell>
          <cell r="AA56">
            <v>7.8</v>
          </cell>
          <cell r="AD56">
            <v>7.8</v>
          </cell>
          <cell r="AE56">
            <v>5.6</v>
          </cell>
          <cell r="AH56">
            <v>5.6</v>
          </cell>
          <cell r="AI56">
            <v>5.3</v>
          </cell>
          <cell r="AK56">
            <v>7.2</v>
          </cell>
          <cell r="AL56">
            <v>7.2</v>
          </cell>
          <cell r="AM56">
            <v>5.37</v>
          </cell>
          <cell r="AN56">
            <v>7.3</v>
          </cell>
          <cell r="AQ56">
            <v>7.3</v>
          </cell>
          <cell r="AR56">
            <v>7.1</v>
          </cell>
          <cell r="AU56">
            <v>7.1</v>
          </cell>
          <cell r="AV56">
            <v>6.6</v>
          </cell>
          <cell r="AY56">
            <v>6.6</v>
          </cell>
          <cell r="AZ56">
            <v>0</v>
          </cell>
          <cell r="BA56">
            <v>5.7</v>
          </cell>
          <cell r="BC56">
            <v>5.7</v>
          </cell>
          <cell r="BD56">
            <v>6</v>
          </cell>
          <cell r="BG56">
            <v>6</v>
          </cell>
          <cell r="BH56">
            <v>8.3000000000000007</v>
          </cell>
          <cell r="BK56">
            <v>8.3000000000000007</v>
          </cell>
          <cell r="BL56">
            <v>5.7</v>
          </cell>
          <cell r="BO56">
            <v>5.7</v>
          </cell>
          <cell r="BP56">
            <v>6.52</v>
          </cell>
          <cell r="BQ56">
            <v>6.9</v>
          </cell>
          <cell r="BT56">
            <v>6.9</v>
          </cell>
          <cell r="BU56">
            <v>8.3000000000000007</v>
          </cell>
          <cell r="BX56">
            <v>8.3000000000000007</v>
          </cell>
          <cell r="BY56">
            <v>5.0999999999999996</v>
          </cell>
          <cell r="CB56">
            <v>5.0999999999999996</v>
          </cell>
          <cell r="CC56">
            <v>6.2</v>
          </cell>
          <cell r="CF56">
            <v>6.2</v>
          </cell>
          <cell r="CG56">
            <v>5.3</v>
          </cell>
          <cell r="CJ56">
            <v>5.3</v>
          </cell>
          <cell r="CK56">
            <v>6.6</v>
          </cell>
          <cell r="CN56">
            <v>6.6</v>
          </cell>
          <cell r="CO56">
            <v>6.5</v>
          </cell>
          <cell r="CR56">
            <v>6.5</v>
          </cell>
          <cell r="CS56">
            <v>5.6</v>
          </cell>
          <cell r="CV56">
            <v>5.6</v>
          </cell>
          <cell r="CW56">
            <v>6.28</v>
          </cell>
          <cell r="CX56">
            <v>6.05</v>
          </cell>
          <cell r="CY56" t="str">
            <v>v</v>
          </cell>
          <cell r="DB56">
            <v>0</v>
          </cell>
          <cell r="DC56" t="str">
            <v>v</v>
          </cell>
          <cell r="DF56">
            <v>0</v>
          </cell>
          <cell r="DG56">
            <v>0</v>
          </cell>
          <cell r="DH56">
            <v>5.84</v>
          </cell>
          <cell r="DI56" t="str">
            <v>Trung Bình</v>
          </cell>
          <cell r="DJ56" t="str">
            <v>Tốt</v>
          </cell>
          <cell r="DK56" t="str">
            <v>Đ</v>
          </cell>
          <cell r="DL56" t="str">
            <v>Đ</v>
          </cell>
          <cell r="DM56" t="str">
            <v xml:space="preserve"> </v>
          </cell>
          <cell r="DN56">
            <v>1</v>
          </cell>
          <cell r="DO56">
            <v>3</v>
          </cell>
          <cell r="DP56">
            <v>5.5555555555555552E-2</v>
          </cell>
          <cell r="DQ56" t="str">
            <v>KO</v>
          </cell>
          <cell r="DT56" t="str">
            <v>Nữ</v>
          </cell>
          <cell r="DU56" t="str">
            <v>Đà Nẵng</v>
          </cell>
          <cell r="DV56" t="str">
            <v>01262654562</v>
          </cell>
          <cell r="DW56" t="str">
            <v>NGUYỄN THỊ DẠ THẢO - K503/44 TRƯNG NỮ VƯƠNG - HÒA THUẬN TÂY - HẢI CHÂU - ĐÀ NẴNG</v>
          </cell>
          <cell r="DY56" t="e">
            <v>#N/A</v>
          </cell>
        </row>
        <row r="57">
          <cell r="B57">
            <v>1816217050</v>
          </cell>
          <cell r="C57" t="str">
            <v>Lương Thị Quế</v>
          </cell>
          <cell r="D57" t="str">
            <v>Anh</v>
          </cell>
          <cell r="E57" t="str">
            <v>18/10/1991</v>
          </cell>
          <cell r="F57" t="str">
            <v>C18KCD2B</v>
          </cell>
          <cell r="G57">
            <v>7</v>
          </cell>
          <cell r="J57">
            <v>7</v>
          </cell>
          <cell r="K57">
            <v>7.8</v>
          </cell>
          <cell r="N57">
            <v>7.8</v>
          </cell>
          <cell r="O57">
            <v>6.2</v>
          </cell>
          <cell r="R57">
            <v>6.2</v>
          </cell>
          <cell r="S57">
            <v>8.3000000000000007</v>
          </cell>
          <cell r="V57">
            <v>8.3000000000000007</v>
          </cell>
          <cell r="W57">
            <v>6.3</v>
          </cell>
          <cell r="Z57">
            <v>6.3</v>
          </cell>
          <cell r="AA57">
            <v>7.7</v>
          </cell>
          <cell r="AD57">
            <v>7.7</v>
          </cell>
          <cell r="AE57">
            <v>0</v>
          </cell>
          <cell r="AF57">
            <v>7.1</v>
          </cell>
          <cell r="AH57">
            <v>7.1</v>
          </cell>
          <cell r="AI57">
            <v>8.4</v>
          </cell>
          <cell r="AL57">
            <v>8.4</v>
          </cell>
          <cell r="AM57">
            <v>7.23</v>
          </cell>
          <cell r="AN57">
            <v>7.7</v>
          </cell>
          <cell r="AQ57">
            <v>7.7</v>
          </cell>
          <cell r="AR57">
            <v>7.7</v>
          </cell>
          <cell r="AU57">
            <v>7.7</v>
          </cell>
          <cell r="AV57">
            <v>7.5</v>
          </cell>
          <cell r="AY57">
            <v>7.5</v>
          </cell>
          <cell r="AZ57">
            <v>6.7</v>
          </cell>
          <cell r="BC57">
            <v>6.7</v>
          </cell>
          <cell r="BD57">
            <v>6.3</v>
          </cell>
          <cell r="BG57">
            <v>6.3</v>
          </cell>
          <cell r="BH57">
            <v>9.1</v>
          </cell>
          <cell r="BK57">
            <v>9.1</v>
          </cell>
          <cell r="BL57">
            <v>7.6</v>
          </cell>
          <cell r="BO57">
            <v>7.6</v>
          </cell>
          <cell r="BP57">
            <v>7.4</v>
          </cell>
          <cell r="BQ57">
            <v>7.2</v>
          </cell>
          <cell r="BT57">
            <v>7.2</v>
          </cell>
          <cell r="BU57">
            <v>9.6999999999999993</v>
          </cell>
          <cell r="BX57">
            <v>9.6999999999999993</v>
          </cell>
          <cell r="BY57">
            <v>7.8</v>
          </cell>
          <cell r="CB57">
            <v>7.8</v>
          </cell>
          <cell r="CC57">
            <v>8</v>
          </cell>
          <cell r="CF57">
            <v>8</v>
          </cell>
          <cell r="CG57">
            <v>5.8</v>
          </cell>
          <cell r="CJ57">
            <v>5.8</v>
          </cell>
          <cell r="CK57">
            <v>8.6</v>
          </cell>
          <cell r="CN57">
            <v>8.6</v>
          </cell>
          <cell r="CO57">
            <v>9.3000000000000007</v>
          </cell>
          <cell r="CR57">
            <v>9.3000000000000007</v>
          </cell>
          <cell r="CS57">
            <v>8</v>
          </cell>
          <cell r="CV57">
            <v>8</v>
          </cell>
          <cell r="CW57">
            <v>8.0299999999999994</v>
          </cell>
          <cell r="CX57">
            <v>7.56</v>
          </cell>
          <cell r="CY57">
            <v>7.9</v>
          </cell>
          <cell r="DB57">
            <v>7.9</v>
          </cell>
          <cell r="DC57">
            <v>8</v>
          </cell>
          <cell r="DF57">
            <v>8</v>
          </cell>
          <cell r="DG57">
            <v>7.9</v>
          </cell>
          <cell r="DH57">
            <v>7.58</v>
          </cell>
          <cell r="DI57" t="str">
            <v>Giỏi</v>
          </cell>
          <cell r="DJ57" t="str">
            <v>Khá</v>
          </cell>
          <cell r="DK57" t="str">
            <v>Đ</v>
          </cell>
          <cell r="DL57" t="str">
            <v>Đ</v>
          </cell>
          <cell r="DM57" t="str">
            <v>CNTN</v>
          </cell>
          <cell r="DN57">
            <v>0</v>
          </cell>
          <cell r="DO57">
            <v>0</v>
          </cell>
          <cell r="DP57">
            <v>0</v>
          </cell>
          <cell r="DQ57" t="str">
            <v>ĐỦ ĐK thi TN</v>
          </cell>
          <cell r="DR57" t="str">
            <v>Tháng 9-2014</v>
          </cell>
          <cell r="DT57" t="str">
            <v>Nữ</v>
          </cell>
          <cell r="DU57" t="str">
            <v>Đăklăk</v>
          </cell>
          <cell r="DV57" t="str">
            <v>0902174343</v>
          </cell>
          <cell r="DW57" t="str">
            <v>LƯƠNG THỊ QUẾ ANH, 513 NGUYỄN TẤT THÀNH, THANH KHÊ, ĐÀ NẴNG</v>
          </cell>
          <cell r="DY57" t="e">
            <v>#N/A</v>
          </cell>
        </row>
        <row r="58">
          <cell r="B58">
            <v>1816217052</v>
          </cell>
          <cell r="C58" t="str">
            <v>Đoàn Thị Hương</v>
          </cell>
          <cell r="D58" t="str">
            <v>Giang</v>
          </cell>
          <cell r="E58" t="str">
            <v>23/09/1991</v>
          </cell>
          <cell r="F58" t="str">
            <v>C18KCD2B</v>
          </cell>
          <cell r="G58">
            <v>6.6</v>
          </cell>
          <cell r="J58">
            <v>6.6</v>
          </cell>
          <cell r="K58">
            <v>7.2</v>
          </cell>
          <cell r="N58">
            <v>7.2</v>
          </cell>
          <cell r="O58">
            <v>4.8</v>
          </cell>
          <cell r="R58">
            <v>4.8</v>
          </cell>
          <cell r="S58">
            <v>6.7</v>
          </cell>
          <cell r="V58">
            <v>6.7</v>
          </cell>
          <cell r="W58">
            <v>7</v>
          </cell>
          <cell r="Z58">
            <v>7</v>
          </cell>
          <cell r="AA58">
            <v>7.6</v>
          </cell>
          <cell r="AD58">
            <v>7.6</v>
          </cell>
          <cell r="AE58">
            <v>6.5</v>
          </cell>
          <cell r="AH58">
            <v>6.5</v>
          </cell>
          <cell r="AI58">
            <v>7.4</v>
          </cell>
          <cell r="AL58">
            <v>7.4</v>
          </cell>
          <cell r="AM58">
            <v>6.58</v>
          </cell>
          <cell r="AN58">
            <v>8.1999999999999993</v>
          </cell>
          <cell r="AQ58">
            <v>8.1999999999999993</v>
          </cell>
          <cell r="AR58">
            <v>7.2</v>
          </cell>
          <cell r="AU58">
            <v>7.2</v>
          </cell>
          <cell r="AV58">
            <v>7.3</v>
          </cell>
          <cell r="AY58">
            <v>7.3</v>
          </cell>
          <cell r="AZ58">
            <v>5.8</v>
          </cell>
          <cell r="BC58">
            <v>5.8</v>
          </cell>
          <cell r="BD58">
            <v>6.4</v>
          </cell>
          <cell r="BG58">
            <v>6.4</v>
          </cell>
          <cell r="BH58">
            <v>8.6</v>
          </cell>
          <cell r="BK58">
            <v>8.6</v>
          </cell>
          <cell r="BL58">
            <v>6.3</v>
          </cell>
          <cell r="BO58">
            <v>6.3</v>
          </cell>
          <cell r="BP58">
            <v>6.95</v>
          </cell>
          <cell r="BQ58">
            <v>6.5</v>
          </cell>
          <cell r="BT58">
            <v>6.5</v>
          </cell>
          <cell r="BU58">
            <v>9.3000000000000007</v>
          </cell>
          <cell r="BX58">
            <v>9.3000000000000007</v>
          </cell>
          <cell r="BY58">
            <v>4.9000000000000004</v>
          </cell>
          <cell r="CB58">
            <v>4.9000000000000004</v>
          </cell>
          <cell r="CC58">
            <v>7.1</v>
          </cell>
          <cell r="CF58">
            <v>7.1</v>
          </cell>
          <cell r="CG58">
            <v>5.0999999999999996</v>
          </cell>
          <cell r="CJ58">
            <v>5.0999999999999996</v>
          </cell>
          <cell r="CK58">
            <v>7.9</v>
          </cell>
          <cell r="CN58">
            <v>7.9</v>
          </cell>
          <cell r="CO58">
            <v>8.6999999999999993</v>
          </cell>
          <cell r="CR58">
            <v>8.6999999999999993</v>
          </cell>
          <cell r="CS58">
            <v>6</v>
          </cell>
          <cell r="CV58">
            <v>6</v>
          </cell>
          <cell r="CW58">
            <v>6.98</v>
          </cell>
          <cell r="CX58">
            <v>6.84</v>
          </cell>
          <cell r="CY58">
            <v>6.1</v>
          </cell>
          <cell r="DB58">
            <v>6.1</v>
          </cell>
          <cell r="DC58">
            <v>7</v>
          </cell>
          <cell r="DF58">
            <v>7</v>
          </cell>
          <cell r="DG58">
            <v>6.1</v>
          </cell>
          <cell r="DH58">
            <v>6.81</v>
          </cell>
          <cell r="DI58" t="str">
            <v>Khá</v>
          </cell>
          <cell r="DJ58" t="str">
            <v>Khá</v>
          </cell>
          <cell r="DK58" t="str">
            <v>Đ</v>
          </cell>
          <cell r="DL58" t="str">
            <v>Đ</v>
          </cell>
          <cell r="DM58" t="str">
            <v>CNTN</v>
          </cell>
          <cell r="DN58">
            <v>0</v>
          </cell>
          <cell r="DO58">
            <v>0</v>
          </cell>
          <cell r="DP58">
            <v>0</v>
          </cell>
          <cell r="DQ58" t="str">
            <v>ĐỦ ĐK thi TN</v>
          </cell>
          <cell r="DR58" t="str">
            <v>Tháng 9-2014</v>
          </cell>
          <cell r="DT58" t="str">
            <v>Nữ</v>
          </cell>
          <cell r="DU58" t="str">
            <v>Quảng Bình</v>
          </cell>
          <cell r="DV58" t="str">
            <v>0975821481</v>
          </cell>
          <cell r="DW58" t="str">
            <v>ĐOÀN THỊ HƯƠNG GIANG, LÔ 54-55 KINH DƯƠNG VƯƠNG, LIÊN CHIỂU, ĐÀ NẴNG</v>
          </cell>
          <cell r="DY58" t="e">
            <v>#N/A</v>
          </cell>
        </row>
        <row r="59">
          <cell r="B59">
            <v>1816217054</v>
          </cell>
          <cell r="C59" t="str">
            <v>Đoàn Phan Khánh</v>
          </cell>
          <cell r="D59" t="str">
            <v>Trang</v>
          </cell>
          <cell r="E59" t="str">
            <v>13/08/1992</v>
          </cell>
          <cell r="F59" t="str">
            <v>C18KCD2B</v>
          </cell>
          <cell r="G59">
            <v>6.9</v>
          </cell>
          <cell r="J59">
            <v>6.9</v>
          </cell>
          <cell r="K59">
            <v>6.6</v>
          </cell>
          <cell r="N59">
            <v>6.6</v>
          </cell>
          <cell r="O59">
            <v>6.1</v>
          </cell>
          <cell r="R59">
            <v>6.1</v>
          </cell>
          <cell r="S59">
            <v>6.8</v>
          </cell>
          <cell r="V59">
            <v>6.8</v>
          </cell>
          <cell r="W59">
            <v>6.6</v>
          </cell>
          <cell r="Z59">
            <v>6.6</v>
          </cell>
          <cell r="AA59">
            <v>8</v>
          </cell>
          <cell r="AD59">
            <v>8</v>
          </cell>
          <cell r="AE59">
            <v>6</v>
          </cell>
          <cell r="AH59">
            <v>6</v>
          </cell>
          <cell r="AI59">
            <v>4.7</v>
          </cell>
          <cell r="AK59">
            <v>5.9</v>
          </cell>
          <cell r="AL59">
            <v>5.9</v>
          </cell>
          <cell r="AM59">
            <v>6.72</v>
          </cell>
          <cell r="AN59">
            <v>8.4</v>
          </cell>
          <cell r="AQ59">
            <v>8.4</v>
          </cell>
          <cell r="AR59">
            <v>5.6</v>
          </cell>
          <cell r="AU59">
            <v>5.6</v>
          </cell>
          <cell r="AV59">
            <v>7.3</v>
          </cell>
          <cell r="AY59">
            <v>7.3</v>
          </cell>
          <cell r="AZ59">
            <v>0</v>
          </cell>
          <cell r="BA59">
            <v>5.9</v>
          </cell>
          <cell r="BC59">
            <v>5.9</v>
          </cell>
          <cell r="BD59">
            <v>6.8</v>
          </cell>
          <cell r="BG59">
            <v>6.8</v>
          </cell>
          <cell r="BH59">
            <v>8.8000000000000007</v>
          </cell>
          <cell r="BK59">
            <v>8.8000000000000007</v>
          </cell>
          <cell r="BL59">
            <v>6.6</v>
          </cell>
          <cell r="BO59">
            <v>6.6</v>
          </cell>
          <cell r="BP59">
            <v>6.95</v>
          </cell>
          <cell r="BQ59">
            <v>6.4</v>
          </cell>
          <cell r="BT59">
            <v>6.4</v>
          </cell>
          <cell r="BU59">
            <v>9.1</v>
          </cell>
          <cell r="BX59">
            <v>9.1</v>
          </cell>
          <cell r="BY59">
            <v>7.3</v>
          </cell>
          <cell r="CB59">
            <v>7.3</v>
          </cell>
          <cell r="CC59">
            <v>7.6</v>
          </cell>
          <cell r="CF59">
            <v>7.6</v>
          </cell>
          <cell r="CG59">
            <v>0</v>
          </cell>
          <cell r="CH59">
            <v>0</v>
          </cell>
          <cell r="CI59">
            <v>5.6</v>
          </cell>
          <cell r="CJ59">
            <v>5.6</v>
          </cell>
          <cell r="CK59">
            <v>6.6</v>
          </cell>
          <cell r="CN59">
            <v>6.6</v>
          </cell>
          <cell r="CO59">
            <v>8.3000000000000007</v>
          </cell>
          <cell r="CR59">
            <v>8.3000000000000007</v>
          </cell>
          <cell r="CS59">
            <v>7.4</v>
          </cell>
          <cell r="CV59">
            <v>7.4</v>
          </cell>
          <cell r="CW59">
            <v>7.22</v>
          </cell>
          <cell r="CX59">
            <v>6.96</v>
          </cell>
          <cell r="CY59">
            <v>5.5</v>
          </cell>
          <cell r="CZ59">
            <v>2.8</v>
          </cell>
          <cell r="DB59">
            <v>5.5</v>
          </cell>
          <cell r="DC59">
            <v>6.5</v>
          </cell>
          <cell r="DF59">
            <v>6.5</v>
          </cell>
          <cell r="DG59">
            <v>5.5</v>
          </cell>
          <cell r="DH59">
            <v>6.91</v>
          </cell>
          <cell r="DI59" t="str">
            <v>Khá</v>
          </cell>
          <cell r="DJ59" t="str">
            <v>Tốt</v>
          </cell>
          <cell r="DK59" t="str">
            <v>Đ</v>
          </cell>
          <cell r="DL59" t="str">
            <v>Đ</v>
          </cell>
          <cell r="DM59" t="str">
            <v>CNTN</v>
          </cell>
          <cell r="DN59">
            <v>0</v>
          </cell>
          <cell r="DO59">
            <v>0</v>
          </cell>
          <cell r="DP59">
            <v>0</v>
          </cell>
          <cell r="DQ59" t="str">
            <v>ĐỦ ĐK thi TN</v>
          </cell>
          <cell r="DR59" t="str">
            <v>Tháng 5/2015</v>
          </cell>
          <cell r="DT59" t="str">
            <v>Nữ</v>
          </cell>
          <cell r="DU59" t="str">
            <v>Đà Nẵng</v>
          </cell>
          <cell r="DV59" t="str">
            <v>0905130892</v>
          </cell>
          <cell r="DW59" t="str">
            <v>ĐOÀN PHAN KHÁNH TRANG - A1/2 CHUNG CƯ LÂM ĐẶC SẢN - NAM SƠN 1 - HÒA CƯỜNG BẮC - HẢI CHÂU - ĐÀ NẴNG</v>
          </cell>
          <cell r="DY59" t="e">
            <v>#N/A</v>
          </cell>
        </row>
        <row r="60">
          <cell r="B60">
            <v>1816217055</v>
          </cell>
          <cell r="C60" t="str">
            <v>Phạm Thị</v>
          </cell>
          <cell r="D60" t="str">
            <v>Thúy</v>
          </cell>
          <cell r="E60" t="str">
            <v>26/11/1992</v>
          </cell>
          <cell r="F60" t="str">
            <v>C18KCD2B</v>
          </cell>
          <cell r="G60">
            <v>0</v>
          </cell>
          <cell r="H60">
            <v>5.7</v>
          </cell>
          <cell r="J60">
            <v>5.7</v>
          </cell>
          <cell r="K60">
            <v>7.7</v>
          </cell>
          <cell r="N60">
            <v>7.7</v>
          </cell>
          <cell r="O60">
            <v>6.3</v>
          </cell>
          <cell r="R60">
            <v>6.3</v>
          </cell>
          <cell r="S60">
            <v>0</v>
          </cell>
          <cell r="T60">
            <v>5.7</v>
          </cell>
          <cell r="V60">
            <v>5.7</v>
          </cell>
          <cell r="W60">
            <v>5.9</v>
          </cell>
          <cell r="Z60">
            <v>5.9</v>
          </cell>
          <cell r="AA60">
            <v>6.2</v>
          </cell>
          <cell r="AD60">
            <v>6.2</v>
          </cell>
          <cell r="AE60">
            <v>6.5</v>
          </cell>
          <cell r="AH60">
            <v>6.5</v>
          </cell>
          <cell r="AI60">
            <v>7.7</v>
          </cell>
          <cell r="AL60">
            <v>7.7</v>
          </cell>
          <cell r="AM60">
            <v>6.26</v>
          </cell>
          <cell r="AN60">
            <v>8.6999999999999993</v>
          </cell>
          <cell r="AQ60">
            <v>8.6999999999999993</v>
          </cell>
          <cell r="AR60">
            <v>7</v>
          </cell>
          <cell r="AU60">
            <v>7</v>
          </cell>
          <cell r="AV60">
            <v>7</v>
          </cell>
          <cell r="AY60">
            <v>7</v>
          </cell>
          <cell r="AZ60">
            <v>0</v>
          </cell>
          <cell r="BA60">
            <v>5.0999999999999996</v>
          </cell>
          <cell r="BC60">
            <v>5.0999999999999996</v>
          </cell>
          <cell r="BD60">
            <v>6.5</v>
          </cell>
          <cell r="BG60">
            <v>6.5</v>
          </cell>
          <cell r="BH60">
            <v>5.6</v>
          </cell>
          <cell r="BK60">
            <v>5.6</v>
          </cell>
          <cell r="BL60">
            <v>5.6</v>
          </cell>
          <cell r="BO60">
            <v>5.6</v>
          </cell>
          <cell r="BP60">
            <v>6.36</v>
          </cell>
          <cell r="BQ60">
            <v>7.3</v>
          </cell>
          <cell r="BT60">
            <v>7.3</v>
          </cell>
          <cell r="BU60">
            <v>7.3</v>
          </cell>
          <cell r="BX60">
            <v>7.3</v>
          </cell>
          <cell r="BY60">
            <v>7.2</v>
          </cell>
          <cell r="CB60">
            <v>7.2</v>
          </cell>
          <cell r="CC60">
            <v>6</v>
          </cell>
          <cell r="CF60">
            <v>6</v>
          </cell>
          <cell r="CG60">
            <v>0</v>
          </cell>
          <cell r="CH60">
            <v>0</v>
          </cell>
          <cell r="CI60">
            <v>5.0999999999999996</v>
          </cell>
          <cell r="CJ60">
            <v>5.0999999999999996</v>
          </cell>
          <cell r="CK60">
            <v>7</v>
          </cell>
          <cell r="CN60">
            <v>7</v>
          </cell>
          <cell r="CO60">
            <v>8.6999999999999993</v>
          </cell>
          <cell r="CR60">
            <v>8.6999999999999993</v>
          </cell>
          <cell r="CS60">
            <v>6</v>
          </cell>
          <cell r="CV60">
            <v>6</v>
          </cell>
          <cell r="CW60">
            <v>6.84</v>
          </cell>
          <cell r="CX60">
            <v>6.5</v>
          </cell>
          <cell r="DB60">
            <v>0</v>
          </cell>
          <cell r="DC60" t="str">
            <v>v</v>
          </cell>
          <cell r="DF60">
            <v>0</v>
          </cell>
          <cell r="DG60">
            <v>0</v>
          </cell>
          <cell r="DH60">
            <v>6.27</v>
          </cell>
          <cell r="DI60" t="str">
            <v>Trung Bình</v>
          </cell>
          <cell r="DJ60" t="str">
            <v>Tốt</v>
          </cell>
          <cell r="DK60" t="str">
            <v>Đ</v>
          </cell>
          <cell r="DL60" t="str">
            <v>Đ</v>
          </cell>
          <cell r="DM60" t="str">
            <v xml:space="preserve"> </v>
          </cell>
          <cell r="DN60">
            <v>0</v>
          </cell>
          <cell r="DO60">
            <v>0</v>
          </cell>
          <cell r="DP60">
            <v>0</v>
          </cell>
          <cell r="DQ60" t="str">
            <v>ĐỦ ĐK thi TN</v>
          </cell>
          <cell r="DT60" t="str">
            <v>Nữ</v>
          </cell>
          <cell r="DU60" t="str">
            <v>thanh hóa</v>
          </cell>
          <cell r="DV60" t="str">
            <v>0937582890</v>
          </cell>
          <cell r="DW60" t="str">
            <v>PHẠM THỊ THÚY - 15 BÀ BANG NHĂN - HÒA HẢI - NGŨ HÀNH SƠN - ĐÀ NẴNG</v>
          </cell>
          <cell r="DY60" t="e">
            <v>#N/A</v>
          </cell>
        </row>
        <row r="61">
          <cell r="B61">
            <v>1816217060</v>
          </cell>
          <cell r="C61" t="str">
            <v>Trần Phạm Mai</v>
          </cell>
          <cell r="D61" t="str">
            <v>Phụng</v>
          </cell>
          <cell r="E61" t="str">
            <v>08/01/1992</v>
          </cell>
          <cell r="F61" t="str">
            <v>C18KCD2B</v>
          </cell>
          <cell r="G61">
            <v>7.4</v>
          </cell>
          <cell r="J61">
            <v>7.4</v>
          </cell>
          <cell r="K61">
            <v>7</v>
          </cell>
          <cell r="N61">
            <v>7</v>
          </cell>
          <cell r="O61">
            <v>7.4</v>
          </cell>
          <cell r="R61">
            <v>7.4</v>
          </cell>
          <cell r="S61">
            <v>5.7</v>
          </cell>
          <cell r="V61">
            <v>5.7</v>
          </cell>
          <cell r="W61">
            <v>0</v>
          </cell>
          <cell r="X61">
            <v>6.8</v>
          </cell>
          <cell r="Z61">
            <v>6.8</v>
          </cell>
          <cell r="AA61">
            <v>7.6</v>
          </cell>
          <cell r="AD61">
            <v>7.6</v>
          </cell>
          <cell r="AE61">
            <v>5.9</v>
          </cell>
          <cell r="AH61">
            <v>5.9</v>
          </cell>
          <cell r="AI61">
            <v>7.5</v>
          </cell>
          <cell r="AL61">
            <v>7.5</v>
          </cell>
          <cell r="AM61">
            <v>6.79</v>
          </cell>
          <cell r="AN61">
            <v>7.2</v>
          </cell>
          <cell r="AQ61">
            <v>7.2</v>
          </cell>
          <cell r="AR61">
            <v>6.6</v>
          </cell>
          <cell r="AU61">
            <v>6.6</v>
          </cell>
          <cell r="AV61">
            <v>7.5</v>
          </cell>
          <cell r="AY61">
            <v>7.5</v>
          </cell>
          <cell r="AZ61">
            <v>6.3</v>
          </cell>
          <cell r="BC61">
            <v>6.3</v>
          </cell>
          <cell r="BD61">
            <v>6.8</v>
          </cell>
          <cell r="BG61">
            <v>6.8</v>
          </cell>
          <cell r="BH61">
            <v>7</v>
          </cell>
          <cell r="BK61">
            <v>7</v>
          </cell>
          <cell r="BL61">
            <v>7.2</v>
          </cell>
          <cell r="BO61">
            <v>7.2</v>
          </cell>
          <cell r="BP61">
            <v>6.91</v>
          </cell>
          <cell r="BQ61">
            <v>6.2</v>
          </cell>
          <cell r="BT61">
            <v>6.2</v>
          </cell>
          <cell r="BU61">
            <v>8.6999999999999993</v>
          </cell>
          <cell r="BX61">
            <v>8.6999999999999993</v>
          </cell>
          <cell r="BY61">
            <v>7.2</v>
          </cell>
          <cell r="CB61">
            <v>7.2</v>
          </cell>
          <cell r="CC61">
            <v>7.6</v>
          </cell>
          <cell r="CF61">
            <v>7.6</v>
          </cell>
          <cell r="CG61">
            <v>0</v>
          </cell>
          <cell r="CH61">
            <v>5.6</v>
          </cell>
          <cell r="CJ61">
            <v>5.6</v>
          </cell>
          <cell r="CK61">
            <v>7.6</v>
          </cell>
          <cell r="CN61">
            <v>7.6</v>
          </cell>
          <cell r="CO61">
            <v>8.6</v>
          </cell>
          <cell r="CR61">
            <v>8.6</v>
          </cell>
          <cell r="CS61">
            <v>7.6</v>
          </cell>
          <cell r="CV61">
            <v>7.6</v>
          </cell>
          <cell r="CW61">
            <v>7.37</v>
          </cell>
          <cell r="CX61">
            <v>7.03</v>
          </cell>
          <cell r="CY61">
            <v>5.3</v>
          </cell>
          <cell r="CZ61">
            <v>9.4</v>
          </cell>
          <cell r="DB61">
            <v>9.4</v>
          </cell>
          <cell r="DC61">
            <v>6.8</v>
          </cell>
          <cell r="DF61">
            <v>6.8</v>
          </cell>
          <cell r="DG61">
            <v>9.4</v>
          </cell>
          <cell r="DH61">
            <v>7.12</v>
          </cell>
          <cell r="DI61" t="str">
            <v>Khá</v>
          </cell>
          <cell r="DJ61" t="str">
            <v>Tốt</v>
          </cell>
          <cell r="DK61" t="str">
            <v>Đ</v>
          </cell>
          <cell r="DL61" t="str">
            <v>Đ</v>
          </cell>
          <cell r="DM61" t="str">
            <v>CNTN</v>
          </cell>
          <cell r="DN61">
            <v>0</v>
          </cell>
          <cell r="DO61">
            <v>0</v>
          </cell>
          <cell r="DP61">
            <v>0</v>
          </cell>
          <cell r="DQ61" t="str">
            <v>ĐỦ ĐK thi TN</v>
          </cell>
          <cell r="DR61" t="str">
            <v>Tháng 12-2014</v>
          </cell>
          <cell r="DT61" t="str">
            <v>Nữ</v>
          </cell>
          <cell r="DU61" t="str">
            <v>Đà Nẵng</v>
          </cell>
          <cell r="DV61" t="str">
            <v>0935229033</v>
          </cell>
          <cell r="DW61" t="str">
            <v>32 NGUYỄN TRÃI - HẢI CHÂU II - HẢI CHÂU - ĐÀ NẴNG</v>
          </cell>
          <cell r="DY61" t="e">
            <v>#N/A</v>
          </cell>
        </row>
        <row r="62">
          <cell r="B62">
            <v>1816217065</v>
          </cell>
          <cell r="C62" t="str">
            <v>Lê Thị Thanh</v>
          </cell>
          <cell r="D62" t="str">
            <v>Diệu</v>
          </cell>
          <cell r="E62" t="str">
            <v>22/10/1991</v>
          </cell>
          <cell r="F62" t="str">
            <v>C18KCD2B</v>
          </cell>
          <cell r="G62">
            <v>6.7</v>
          </cell>
          <cell r="J62">
            <v>6.7</v>
          </cell>
          <cell r="K62">
            <v>6.9</v>
          </cell>
          <cell r="N62">
            <v>6.9</v>
          </cell>
          <cell r="O62">
            <v>5.7</v>
          </cell>
          <cell r="R62">
            <v>5.7</v>
          </cell>
          <cell r="S62">
            <v>6.3</v>
          </cell>
          <cell r="V62">
            <v>6.3</v>
          </cell>
          <cell r="W62">
            <v>6.2</v>
          </cell>
          <cell r="Z62">
            <v>6.2</v>
          </cell>
          <cell r="AA62">
            <v>4.8</v>
          </cell>
          <cell r="AD62">
            <v>4.8</v>
          </cell>
          <cell r="AE62">
            <v>4.5999999999999996</v>
          </cell>
          <cell r="AH62">
            <v>4.5999999999999996</v>
          </cell>
          <cell r="AI62">
            <v>4.4000000000000004</v>
          </cell>
          <cell r="AL62">
            <v>4.4000000000000004</v>
          </cell>
          <cell r="AM62">
            <v>5.77</v>
          </cell>
          <cell r="AN62">
            <v>7.2</v>
          </cell>
          <cell r="AQ62">
            <v>7.2</v>
          </cell>
          <cell r="AR62">
            <v>6.1</v>
          </cell>
          <cell r="AU62">
            <v>6.1</v>
          </cell>
          <cell r="AV62">
            <v>6.9</v>
          </cell>
          <cell r="AY62">
            <v>6.9</v>
          </cell>
          <cell r="AZ62">
            <v>5.3</v>
          </cell>
          <cell r="BC62">
            <v>5.3</v>
          </cell>
          <cell r="BD62">
            <v>5.3</v>
          </cell>
          <cell r="BG62">
            <v>5.3</v>
          </cell>
          <cell r="BH62">
            <v>5.9</v>
          </cell>
          <cell r="BK62">
            <v>5.9</v>
          </cell>
          <cell r="BL62">
            <v>6.2</v>
          </cell>
          <cell r="BO62">
            <v>6.2</v>
          </cell>
          <cell r="BP62">
            <v>6.04</v>
          </cell>
          <cell r="BQ62">
            <v>6.3</v>
          </cell>
          <cell r="BT62">
            <v>6.3</v>
          </cell>
          <cell r="BU62">
            <v>6.5</v>
          </cell>
          <cell r="BX62">
            <v>6.5</v>
          </cell>
          <cell r="BY62">
            <v>2.7</v>
          </cell>
          <cell r="BZ62">
            <v>5.2</v>
          </cell>
          <cell r="CB62">
            <v>5.2</v>
          </cell>
          <cell r="CC62">
            <v>6.1</v>
          </cell>
          <cell r="CF62">
            <v>6.1</v>
          </cell>
          <cell r="CG62">
            <v>0</v>
          </cell>
          <cell r="CH62">
            <v>6.8</v>
          </cell>
          <cell r="CI62">
            <v>0</v>
          </cell>
          <cell r="CJ62">
            <v>6.8</v>
          </cell>
          <cell r="CK62">
            <v>7.5</v>
          </cell>
          <cell r="CN62">
            <v>7.5</v>
          </cell>
          <cell r="CO62">
            <v>5</v>
          </cell>
          <cell r="CR62">
            <v>5</v>
          </cell>
          <cell r="CS62">
            <v>4.9000000000000004</v>
          </cell>
          <cell r="CV62">
            <v>4.9000000000000004</v>
          </cell>
          <cell r="CW62">
            <v>6.1</v>
          </cell>
          <cell r="CX62">
            <v>5.97</v>
          </cell>
          <cell r="CY62">
            <v>9.3000000000000007</v>
          </cell>
          <cell r="DB62">
            <v>9.3000000000000007</v>
          </cell>
          <cell r="DD62">
            <v>7</v>
          </cell>
          <cell r="DF62">
            <v>7</v>
          </cell>
          <cell r="DG62">
            <v>9.3000000000000007</v>
          </cell>
          <cell r="DH62">
            <v>6.09</v>
          </cell>
          <cell r="DI62" t="str">
            <v>Trung Bình</v>
          </cell>
          <cell r="DJ62" t="str">
            <v>Khá</v>
          </cell>
          <cell r="DL62" t="str">
            <v>Đ</v>
          </cell>
          <cell r="DM62" t="str">
            <v xml:space="preserve"> </v>
          </cell>
          <cell r="DN62">
            <v>0</v>
          </cell>
          <cell r="DO62">
            <v>0</v>
          </cell>
          <cell r="DP62">
            <v>0</v>
          </cell>
          <cell r="DQ62" t="str">
            <v>ĐỦ ĐK thi TN</v>
          </cell>
          <cell r="DT62" t="str">
            <v>Nữ</v>
          </cell>
          <cell r="DU62" t="str">
            <v>Đà Nẵng</v>
          </cell>
          <cell r="DV62" t="str">
            <v>05113508690</v>
          </cell>
          <cell r="DW62" t="str">
            <v>LÊ THỊ THANH DIỆU - SỐ 75 TÔN ĐẢN, P.HÒA AN, Q.CẨM LỆ, TP. ĐÀ NẴNG.</v>
          </cell>
          <cell r="DY62">
            <v>7</v>
          </cell>
        </row>
        <row r="63">
          <cell r="B63">
            <v>1816217068</v>
          </cell>
          <cell r="C63" t="str">
            <v>Nguyễn Thị Phương</v>
          </cell>
          <cell r="D63" t="str">
            <v>Thảo</v>
          </cell>
          <cell r="E63" t="str">
            <v>27/07/1991</v>
          </cell>
          <cell r="F63" t="str">
            <v>C18KCD2B</v>
          </cell>
          <cell r="G63">
            <v>5.3</v>
          </cell>
          <cell r="J63">
            <v>5.3</v>
          </cell>
          <cell r="K63">
            <v>6.1</v>
          </cell>
          <cell r="N63">
            <v>6.1</v>
          </cell>
          <cell r="O63">
            <v>5.6</v>
          </cell>
          <cell r="R63">
            <v>5.6</v>
          </cell>
          <cell r="S63">
            <v>5.6</v>
          </cell>
          <cell r="V63">
            <v>5.6</v>
          </cell>
          <cell r="W63">
            <v>6.4</v>
          </cell>
          <cell r="Z63">
            <v>6.4</v>
          </cell>
          <cell r="AA63">
            <v>7.5</v>
          </cell>
          <cell r="AD63">
            <v>7.5</v>
          </cell>
          <cell r="AE63">
            <v>5.9</v>
          </cell>
          <cell r="AH63">
            <v>5.9</v>
          </cell>
          <cell r="AI63">
            <v>7.1</v>
          </cell>
          <cell r="AL63">
            <v>7.1</v>
          </cell>
          <cell r="AM63">
            <v>6.08</v>
          </cell>
          <cell r="AN63">
            <v>6.6</v>
          </cell>
          <cell r="AQ63">
            <v>6.6</v>
          </cell>
          <cell r="AR63">
            <v>6.6</v>
          </cell>
          <cell r="AU63">
            <v>6.6</v>
          </cell>
          <cell r="AV63">
            <v>6.9</v>
          </cell>
          <cell r="AY63">
            <v>6.9</v>
          </cell>
          <cell r="AZ63">
            <v>0</v>
          </cell>
          <cell r="BA63">
            <v>5.5</v>
          </cell>
          <cell r="BC63">
            <v>5.5</v>
          </cell>
          <cell r="BD63">
            <v>6</v>
          </cell>
          <cell r="BG63">
            <v>6</v>
          </cell>
          <cell r="BH63">
            <v>7.6</v>
          </cell>
          <cell r="BK63">
            <v>7.6</v>
          </cell>
          <cell r="BL63">
            <v>6.5</v>
          </cell>
          <cell r="BO63">
            <v>6.5</v>
          </cell>
          <cell r="BP63">
            <v>6.44</v>
          </cell>
          <cell r="BQ63">
            <v>6.2</v>
          </cell>
          <cell r="BT63">
            <v>6.2</v>
          </cell>
          <cell r="BU63">
            <v>8.3000000000000007</v>
          </cell>
          <cell r="BX63">
            <v>8.3000000000000007</v>
          </cell>
          <cell r="BY63">
            <v>7.3</v>
          </cell>
          <cell r="CB63">
            <v>7.3</v>
          </cell>
          <cell r="CC63">
            <v>7.3</v>
          </cell>
          <cell r="CF63">
            <v>7.3</v>
          </cell>
          <cell r="CG63">
            <v>0</v>
          </cell>
          <cell r="CH63">
            <v>0</v>
          </cell>
          <cell r="CI63">
            <v>5.9</v>
          </cell>
          <cell r="CJ63">
            <v>5.9</v>
          </cell>
          <cell r="CK63">
            <v>7.2</v>
          </cell>
          <cell r="CN63">
            <v>7.2</v>
          </cell>
          <cell r="CO63">
            <v>7.8</v>
          </cell>
          <cell r="CR63">
            <v>7.8</v>
          </cell>
          <cell r="CS63">
            <v>7</v>
          </cell>
          <cell r="CV63">
            <v>7</v>
          </cell>
          <cell r="CW63">
            <v>7.1</v>
          </cell>
          <cell r="CX63">
            <v>6.55</v>
          </cell>
          <cell r="CY63">
            <v>5.6</v>
          </cell>
          <cell r="CZ63">
            <v>4.8</v>
          </cell>
          <cell r="DB63">
            <v>5.6</v>
          </cell>
          <cell r="DC63">
            <v>6</v>
          </cell>
          <cell r="DF63">
            <v>6</v>
          </cell>
          <cell r="DG63">
            <v>5.6</v>
          </cell>
          <cell r="DH63">
            <v>6.52</v>
          </cell>
          <cell r="DI63" t="str">
            <v>Khá</v>
          </cell>
          <cell r="DJ63" t="str">
            <v>Tốt</v>
          </cell>
          <cell r="DK63" t="str">
            <v>Đ</v>
          </cell>
          <cell r="DL63" t="str">
            <v>Đ</v>
          </cell>
          <cell r="DM63" t="str">
            <v>CNTN</v>
          </cell>
          <cell r="DN63">
            <v>0</v>
          </cell>
          <cell r="DO63">
            <v>0</v>
          </cell>
          <cell r="DP63">
            <v>0</v>
          </cell>
          <cell r="DQ63" t="str">
            <v>ĐỦ ĐK thi TN</v>
          </cell>
          <cell r="DR63" t="str">
            <v>Tháng 5/2015</v>
          </cell>
          <cell r="DT63" t="str">
            <v>Nữ</v>
          </cell>
          <cell r="DU63" t="str">
            <v>Quảng Nam</v>
          </cell>
          <cell r="DV63" t="str">
            <v>0906441522</v>
          </cell>
          <cell r="DW63" t="str">
            <v>01 ĐỖ QUANG, VĨNH TRUNG THANH KHÊ, ĐÀ NẴNG</v>
          </cell>
          <cell r="DY63" t="e">
            <v>#N/A</v>
          </cell>
        </row>
        <row r="64">
          <cell r="B64">
            <v>1816217069</v>
          </cell>
          <cell r="C64" t="str">
            <v>Nguyễn Thị Bích</v>
          </cell>
          <cell r="D64" t="str">
            <v>Ly</v>
          </cell>
          <cell r="E64" t="str">
            <v>02/08/1991</v>
          </cell>
          <cell r="F64" t="str">
            <v>C18KCD2B</v>
          </cell>
          <cell r="G64">
            <v>7.2</v>
          </cell>
          <cell r="J64">
            <v>7.2</v>
          </cell>
          <cell r="K64">
            <v>7.7</v>
          </cell>
          <cell r="N64">
            <v>7.7</v>
          </cell>
          <cell r="O64">
            <v>5.6</v>
          </cell>
          <cell r="R64">
            <v>5.6</v>
          </cell>
          <cell r="S64">
            <v>6.2</v>
          </cell>
          <cell r="V64">
            <v>6.2</v>
          </cell>
          <cell r="W64">
            <v>6.4</v>
          </cell>
          <cell r="Z64">
            <v>6.4</v>
          </cell>
          <cell r="AA64">
            <v>7.3</v>
          </cell>
          <cell r="AD64">
            <v>7.3</v>
          </cell>
          <cell r="AE64">
            <v>5.8</v>
          </cell>
          <cell r="AH64">
            <v>5.8</v>
          </cell>
          <cell r="AI64">
            <v>5.0999999999999996</v>
          </cell>
          <cell r="AJ64">
            <v>6.6</v>
          </cell>
          <cell r="AL64">
            <v>6.6</v>
          </cell>
          <cell r="AM64">
            <v>6.52</v>
          </cell>
          <cell r="AN64">
            <v>7.7</v>
          </cell>
          <cell r="AQ64">
            <v>7.7</v>
          </cell>
          <cell r="AR64">
            <v>6.4</v>
          </cell>
          <cell r="AU64">
            <v>6.4</v>
          </cell>
          <cell r="AV64">
            <v>7.7</v>
          </cell>
          <cell r="AY64">
            <v>7.7</v>
          </cell>
          <cell r="AZ64">
            <v>5.4</v>
          </cell>
          <cell r="BC64">
            <v>5.4</v>
          </cell>
          <cell r="BD64">
            <v>5.6</v>
          </cell>
          <cell r="BG64">
            <v>5.6</v>
          </cell>
          <cell r="BH64">
            <v>5.8</v>
          </cell>
          <cell r="BK64">
            <v>5.8</v>
          </cell>
          <cell r="BL64">
            <v>7.3</v>
          </cell>
          <cell r="BO64">
            <v>7.3</v>
          </cell>
          <cell r="BP64">
            <v>6.48</v>
          </cell>
          <cell r="BQ64">
            <v>7.5</v>
          </cell>
          <cell r="BT64">
            <v>7.5</v>
          </cell>
          <cell r="BU64">
            <v>8</v>
          </cell>
          <cell r="BX64">
            <v>8</v>
          </cell>
          <cell r="BY64">
            <v>7.6</v>
          </cell>
          <cell r="CB64">
            <v>7.6</v>
          </cell>
          <cell r="CC64">
            <v>6.5</v>
          </cell>
          <cell r="CF64">
            <v>6.5</v>
          </cell>
          <cell r="CG64">
            <v>6</v>
          </cell>
          <cell r="CJ64">
            <v>6</v>
          </cell>
          <cell r="CK64">
            <v>6.3</v>
          </cell>
          <cell r="CN64">
            <v>6.3</v>
          </cell>
          <cell r="CO64">
            <v>8.6</v>
          </cell>
          <cell r="CR64">
            <v>8.6</v>
          </cell>
          <cell r="CS64">
            <v>6.8</v>
          </cell>
          <cell r="CV64">
            <v>6.8</v>
          </cell>
          <cell r="CW64">
            <v>7.13</v>
          </cell>
          <cell r="CX64">
            <v>6.72</v>
          </cell>
          <cell r="CY64">
            <v>6</v>
          </cell>
          <cell r="DB64">
            <v>6</v>
          </cell>
          <cell r="DC64">
            <v>6</v>
          </cell>
          <cell r="DF64">
            <v>6</v>
          </cell>
          <cell r="DG64">
            <v>6</v>
          </cell>
          <cell r="DH64">
            <v>6.69</v>
          </cell>
          <cell r="DI64" t="str">
            <v>Khá</v>
          </cell>
          <cell r="DJ64" t="str">
            <v>Tốt</v>
          </cell>
          <cell r="DK64" t="str">
            <v>Đ</v>
          </cell>
          <cell r="DL64" t="str">
            <v>Đ</v>
          </cell>
          <cell r="DM64" t="str">
            <v>CNTN</v>
          </cell>
          <cell r="DN64">
            <v>0</v>
          </cell>
          <cell r="DO64">
            <v>0</v>
          </cell>
          <cell r="DP64">
            <v>0</v>
          </cell>
          <cell r="DQ64" t="str">
            <v>ĐỦ ĐK thi TN</v>
          </cell>
          <cell r="DR64" t="str">
            <v>Tháng 9-2014</v>
          </cell>
          <cell r="DT64" t="str">
            <v>Nữ</v>
          </cell>
          <cell r="DU64" t="str">
            <v>Gia Lai</v>
          </cell>
          <cell r="DV64" t="str">
            <v>0905338925</v>
          </cell>
          <cell r="DW64" t="str">
            <v>LÂM THỊ ÁNH NGA - 756 ĐiỆN BIÊN PHỦ, ĐÀ NẴNG.</v>
          </cell>
          <cell r="DY64" t="e">
            <v>#N/A</v>
          </cell>
        </row>
        <row r="65">
          <cell r="B65">
            <v>1816217074</v>
          </cell>
          <cell r="C65" t="str">
            <v>Nguyễn Thị</v>
          </cell>
          <cell r="D65" t="str">
            <v>Nhung</v>
          </cell>
          <cell r="E65" t="str">
            <v>23/10/1992</v>
          </cell>
          <cell r="F65" t="str">
            <v>C18KCD2B</v>
          </cell>
          <cell r="G65">
            <v>6.7</v>
          </cell>
          <cell r="J65">
            <v>6.7</v>
          </cell>
          <cell r="K65">
            <v>7.5</v>
          </cell>
          <cell r="N65">
            <v>7.5</v>
          </cell>
          <cell r="O65">
            <v>7.9</v>
          </cell>
          <cell r="R65">
            <v>7.9</v>
          </cell>
          <cell r="S65">
            <v>6.5</v>
          </cell>
          <cell r="V65">
            <v>6.5</v>
          </cell>
          <cell r="W65">
            <v>6.7</v>
          </cell>
          <cell r="Z65">
            <v>6.7</v>
          </cell>
          <cell r="AA65">
            <v>6.7</v>
          </cell>
          <cell r="AD65">
            <v>6.7</v>
          </cell>
          <cell r="AE65">
            <v>5.4</v>
          </cell>
          <cell r="AH65">
            <v>5.4</v>
          </cell>
          <cell r="AI65">
            <v>7.1</v>
          </cell>
          <cell r="AL65">
            <v>7.1</v>
          </cell>
          <cell r="AM65">
            <v>6.74</v>
          </cell>
          <cell r="AN65">
            <v>9</v>
          </cell>
          <cell r="AQ65">
            <v>9</v>
          </cell>
          <cell r="AR65">
            <v>6.5</v>
          </cell>
          <cell r="AU65">
            <v>6.5</v>
          </cell>
          <cell r="AV65">
            <v>7.8</v>
          </cell>
          <cell r="AY65">
            <v>7.8</v>
          </cell>
          <cell r="AZ65">
            <v>0</v>
          </cell>
          <cell r="BA65">
            <v>5.4</v>
          </cell>
          <cell r="BC65">
            <v>5.4</v>
          </cell>
          <cell r="BD65">
            <v>6.3</v>
          </cell>
          <cell r="BG65">
            <v>6.3</v>
          </cell>
          <cell r="BH65">
            <v>8.1999999999999993</v>
          </cell>
          <cell r="BK65">
            <v>8.1999999999999993</v>
          </cell>
          <cell r="BL65">
            <v>6.6</v>
          </cell>
          <cell r="BO65">
            <v>6.6</v>
          </cell>
          <cell r="BP65">
            <v>6.94</v>
          </cell>
          <cell r="BQ65">
            <v>7.5</v>
          </cell>
          <cell r="BT65">
            <v>7.5</v>
          </cell>
          <cell r="BU65">
            <v>8.6999999999999993</v>
          </cell>
          <cell r="BX65">
            <v>8.6999999999999993</v>
          </cell>
          <cell r="BY65">
            <v>7.6</v>
          </cell>
          <cell r="CB65">
            <v>7.6</v>
          </cell>
          <cell r="CC65">
            <v>7.5</v>
          </cell>
          <cell r="CF65">
            <v>7.5</v>
          </cell>
          <cell r="CG65">
            <v>0</v>
          </cell>
          <cell r="CH65">
            <v>5.6</v>
          </cell>
          <cell r="CJ65">
            <v>5.6</v>
          </cell>
          <cell r="CK65">
            <v>7.1</v>
          </cell>
          <cell r="CN65">
            <v>7.1</v>
          </cell>
          <cell r="CO65">
            <v>8.5</v>
          </cell>
          <cell r="CR65">
            <v>8.5</v>
          </cell>
          <cell r="CS65">
            <v>7.2</v>
          </cell>
          <cell r="CV65">
            <v>7.2</v>
          </cell>
          <cell r="CW65">
            <v>7.4</v>
          </cell>
          <cell r="CX65">
            <v>7.03</v>
          </cell>
          <cell r="CY65">
            <v>7.5</v>
          </cell>
          <cell r="DB65">
            <v>7.5</v>
          </cell>
          <cell r="DC65">
            <v>8</v>
          </cell>
          <cell r="DF65">
            <v>8</v>
          </cell>
          <cell r="DG65">
            <v>7.5</v>
          </cell>
          <cell r="DH65">
            <v>7.05</v>
          </cell>
          <cell r="DI65" t="str">
            <v>Khá</v>
          </cell>
          <cell r="DJ65" t="str">
            <v>Tốt</v>
          </cell>
          <cell r="DK65" t="str">
            <v>Đ</v>
          </cell>
          <cell r="DL65" t="str">
            <v>Đ</v>
          </cell>
          <cell r="DM65" t="str">
            <v>CNTN</v>
          </cell>
          <cell r="DN65">
            <v>0</v>
          </cell>
          <cell r="DO65">
            <v>0</v>
          </cell>
          <cell r="DP65">
            <v>0</v>
          </cell>
          <cell r="DQ65" t="str">
            <v>ĐỦ ĐK thi TN</v>
          </cell>
          <cell r="DR65" t="str">
            <v>Tháng 9-2014</v>
          </cell>
          <cell r="DT65" t="str">
            <v>Nữ</v>
          </cell>
          <cell r="DU65" t="str">
            <v>Quảng Bình</v>
          </cell>
          <cell r="DV65" t="str">
            <v>01882317449</v>
          </cell>
          <cell r="DW65" t="str">
            <v>TIỂU KHU 13 - PHƯỜNG BẮC LÝ - ĐỒNG HỚI - QUẢNG BÌNH</v>
          </cell>
          <cell r="DY65" t="e">
            <v>#N/A</v>
          </cell>
        </row>
        <row r="66">
          <cell r="B66">
            <v>1816217080</v>
          </cell>
          <cell r="C66" t="str">
            <v>Lê Vĩnh Thị Bích</v>
          </cell>
          <cell r="D66" t="str">
            <v>Loan</v>
          </cell>
          <cell r="E66" t="str">
            <v>29/05/1991</v>
          </cell>
          <cell r="F66" t="str">
            <v>C18KCD2B</v>
          </cell>
          <cell r="G66">
            <v>6.3</v>
          </cell>
          <cell r="J66">
            <v>6.3</v>
          </cell>
          <cell r="K66">
            <v>6.4</v>
          </cell>
          <cell r="N66">
            <v>6.4</v>
          </cell>
          <cell r="O66">
            <v>5.2</v>
          </cell>
          <cell r="R66">
            <v>5.2</v>
          </cell>
          <cell r="S66">
            <v>5.7</v>
          </cell>
          <cell r="V66">
            <v>5.7</v>
          </cell>
          <cell r="W66">
            <v>0</v>
          </cell>
          <cell r="X66">
            <v>5.2</v>
          </cell>
          <cell r="Z66">
            <v>5.2</v>
          </cell>
          <cell r="AA66">
            <v>6.6</v>
          </cell>
          <cell r="AD66">
            <v>6.6</v>
          </cell>
          <cell r="AE66">
            <v>5.5</v>
          </cell>
          <cell r="AH66">
            <v>5.5</v>
          </cell>
          <cell r="AI66">
            <v>4.0999999999999996</v>
          </cell>
          <cell r="AJ66">
            <v>6.4</v>
          </cell>
          <cell r="AL66">
            <v>6.4</v>
          </cell>
          <cell r="AM66">
            <v>5.82</v>
          </cell>
          <cell r="AN66">
            <v>8.8000000000000007</v>
          </cell>
          <cell r="AQ66">
            <v>8.8000000000000007</v>
          </cell>
          <cell r="AR66">
            <v>6.5</v>
          </cell>
          <cell r="AU66">
            <v>6.5</v>
          </cell>
          <cell r="AV66">
            <v>7.2</v>
          </cell>
          <cell r="AY66">
            <v>7.2</v>
          </cell>
          <cell r="AZ66">
            <v>0</v>
          </cell>
          <cell r="BA66">
            <v>5.5</v>
          </cell>
          <cell r="BC66">
            <v>5.5</v>
          </cell>
          <cell r="BD66">
            <v>5.8</v>
          </cell>
          <cell r="BG66">
            <v>5.8</v>
          </cell>
          <cell r="BH66">
            <v>5</v>
          </cell>
          <cell r="BK66">
            <v>5</v>
          </cell>
          <cell r="BL66">
            <v>5.9</v>
          </cell>
          <cell r="BO66">
            <v>5.9</v>
          </cell>
          <cell r="BP66">
            <v>6.27</v>
          </cell>
          <cell r="BQ66">
            <v>7</v>
          </cell>
          <cell r="BT66">
            <v>7</v>
          </cell>
          <cell r="BU66">
            <v>6</v>
          </cell>
          <cell r="BX66">
            <v>6</v>
          </cell>
          <cell r="BY66">
            <v>7</v>
          </cell>
          <cell r="CB66">
            <v>7</v>
          </cell>
          <cell r="CC66">
            <v>6.5</v>
          </cell>
          <cell r="CF66">
            <v>6.5</v>
          </cell>
          <cell r="CG66">
            <v>0</v>
          </cell>
          <cell r="CH66">
            <v>0</v>
          </cell>
          <cell r="CI66">
            <v>4.7</v>
          </cell>
          <cell r="CJ66">
            <v>4.7</v>
          </cell>
          <cell r="CK66">
            <v>6.6</v>
          </cell>
          <cell r="CN66">
            <v>6.6</v>
          </cell>
          <cell r="CO66">
            <v>7.1</v>
          </cell>
          <cell r="CR66">
            <v>7.1</v>
          </cell>
          <cell r="CS66">
            <v>5.0999999999999996</v>
          </cell>
          <cell r="CV66">
            <v>5.0999999999999996</v>
          </cell>
          <cell r="CW66">
            <v>6.23</v>
          </cell>
          <cell r="CX66">
            <v>6.11</v>
          </cell>
          <cell r="CZ66">
            <v>5.6</v>
          </cell>
          <cell r="DB66">
            <v>5.6</v>
          </cell>
          <cell r="DC66">
            <v>5.5</v>
          </cell>
          <cell r="DF66">
            <v>5.5</v>
          </cell>
          <cell r="DG66">
            <v>5.6</v>
          </cell>
          <cell r="DH66">
            <v>6.09</v>
          </cell>
          <cell r="DI66" t="str">
            <v>Trung Bình</v>
          </cell>
          <cell r="DJ66" t="str">
            <v>Tốt</v>
          </cell>
          <cell r="DK66" t="str">
            <v>Đ</v>
          </cell>
          <cell r="DL66" t="str">
            <v>Đ</v>
          </cell>
          <cell r="DM66" t="str">
            <v>CNTN</v>
          </cell>
          <cell r="DN66">
            <v>0</v>
          </cell>
          <cell r="DO66">
            <v>0</v>
          </cell>
          <cell r="DP66">
            <v>0</v>
          </cell>
          <cell r="DQ66" t="str">
            <v>ĐỦ ĐK thi TN</v>
          </cell>
          <cell r="DR66" t="str">
            <v>Tháng 12-2014</v>
          </cell>
          <cell r="DT66" t="str">
            <v>Nữ</v>
          </cell>
          <cell r="DU66" t="str">
            <v>Đà Nẵng</v>
          </cell>
          <cell r="DV66" t="str">
            <v>0906577747</v>
          </cell>
          <cell r="DW66" t="str">
            <v>K30/05 ĐẶNG THAI MAI- TP ĐÀ NẴNG</v>
          </cell>
          <cell r="DY66" t="e">
            <v>#N/A</v>
          </cell>
        </row>
        <row r="67">
          <cell r="B67">
            <v>1816217086</v>
          </cell>
          <cell r="C67" t="str">
            <v>Lê Thị Diễm</v>
          </cell>
          <cell r="D67" t="str">
            <v>Mi</v>
          </cell>
          <cell r="E67" t="str">
            <v>24/08/1992</v>
          </cell>
          <cell r="F67" t="str">
            <v>C18KCD2B</v>
          </cell>
          <cell r="G67">
            <v>0</v>
          </cell>
          <cell r="H67">
            <v>5.6</v>
          </cell>
          <cell r="J67">
            <v>5.6</v>
          </cell>
          <cell r="K67">
            <v>6.3</v>
          </cell>
          <cell r="N67">
            <v>6.3</v>
          </cell>
          <cell r="O67">
            <v>5.6</v>
          </cell>
          <cell r="R67">
            <v>5.6</v>
          </cell>
          <cell r="S67">
            <v>5</v>
          </cell>
          <cell r="V67">
            <v>5</v>
          </cell>
          <cell r="W67">
            <v>6.1</v>
          </cell>
          <cell r="Z67">
            <v>6.1</v>
          </cell>
          <cell r="AA67">
            <v>4.7</v>
          </cell>
          <cell r="AD67">
            <v>4.7</v>
          </cell>
          <cell r="AE67">
            <v>5.3</v>
          </cell>
          <cell r="AH67">
            <v>5.3</v>
          </cell>
          <cell r="AI67">
            <v>4.0999999999999996</v>
          </cell>
          <cell r="AJ67">
            <v>5.2</v>
          </cell>
          <cell r="AK67">
            <v>6.8</v>
          </cell>
          <cell r="AL67">
            <v>6.8</v>
          </cell>
          <cell r="AM67">
            <v>5.43</v>
          </cell>
          <cell r="AN67">
            <v>6.1</v>
          </cell>
          <cell r="AQ67">
            <v>6.1</v>
          </cell>
          <cell r="AR67">
            <v>5.8</v>
          </cell>
          <cell r="AU67">
            <v>5.8</v>
          </cell>
          <cell r="AV67">
            <v>4.9000000000000004</v>
          </cell>
          <cell r="AY67">
            <v>4.9000000000000004</v>
          </cell>
          <cell r="AZ67">
            <v>0</v>
          </cell>
          <cell r="BA67">
            <v>4.9000000000000004</v>
          </cell>
          <cell r="BC67">
            <v>4.9000000000000004</v>
          </cell>
          <cell r="BD67">
            <v>5.6</v>
          </cell>
          <cell r="BG67">
            <v>5.6</v>
          </cell>
          <cell r="BH67">
            <v>6.4</v>
          </cell>
          <cell r="BK67">
            <v>6.4</v>
          </cell>
          <cell r="BL67">
            <v>5.4</v>
          </cell>
          <cell r="BO67">
            <v>5.4</v>
          </cell>
          <cell r="BP67">
            <v>5.54</v>
          </cell>
          <cell r="BQ67">
            <v>6.5</v>
          </cell>
          <cell r="BT67">
            <v>6.5</v>
          </cell>
          <cell r="BU67">
            <v>6</v>
          </cell>
          <cell r="BX67">
            <v>6</v>
          </cell>
          <cell r="BY67">
            <v>7</v>
          </cell>
          <cell r="CB67">
            <v>7</v>
          </cell>
          <cell r="CC67">
            <v>3.2</v>
          </cell>
          <cell r="CD67" t="str">
            <v>v</v>
          </cell>
          <cell r="CF67">
            <v>3.2</v>
          </cell>
          <cell r="CG67">
            <v>4.8</v>
          </cell>
          <cell r="CJ67">
            <v>4.8</v>
          </cell>
          <cell r="CK67">
            <v>7.4</v>
          </cell>
          <cell r="CN67">
            <v>7.4</v>
          </cell>
          <cell r="CO67">
            <v>8.6999999999999993</v>
          </cell>
          <cell r="CR67">
            <v>8.6999999999999993</v>
          </cell>
          <cell r="CS67">
            <v>4.9000000000000004</v>
          </cell>
          <cell r="CV67">
            <v>4.9000000000000004</v>
          </cell>
          <cell r="CW67">
            <v>6.21</v>
          </cell>
          <cell r="CX67">
            <v>5.74</v>
          </cell>
          <cell r="CY67">
            <v>2.8</v>
          </cell>
          <cell r="CZ67">
            <v>6.1</v>
          </cell>
          <cell r="DB67">
            <v>6.1</v>
          </cell>
          <cell r="DC67">
            <v>3.3</v>
          </cell>
          <cell r="DD67">
            <v>6.3</v>
          </cell>
          <cell r="DF67">
            <v>6.3</v>
          </cell>
          <cell r="DG67">
            <v>6.1</v>
          </cell>
          <cell r="DH67">
            <v>5.75</v>
          </cell>
          <cell r="DI67" t="str">
            <v>Trung Bình</v>
          </cell>
          <cell r="DJ67" t="str">
            <v>Khá</v>
          </cell>
          <cell r="DK67" t="str">
            <v>Đ</v>
          </cell>
          <cell r="DL67" t="str">
            <v>Đ</v>
          </cell>
          <cell r="DM67" t="str">
            <v xml:space="preserve"> </v>
          </cell>
          <cell r="DN67">
            <v>1</v>
          </cell>
          <cell r="DO67">
            <v>2</v>
          </cell>
          <cell r="DP67">
            <v>3.7037037037037035E-2</v>
          </cell>
          <cell r="DQ67" t="str">
            <v>xet vot</v>
          </cell>
          <cell r="DT67" t="str">
            <v>Nữ</v>
          </cell>
          <cell r="DU67" t="str">
            <v>Gia Lai</v>
          </cell>
          <cell r="DV67" t="str">
            <v>0905318081</v>
          </cell>
          <cell r="DW67" t="str">
            <v>K266 - H35/38 B HOÀNG DIỆU - ĐÀ NẴNG</v>
          </cell>
          <cell r="DY67">
            <v>4.3</v>
          </cell>
        </row>
        <row r="68">
          <cell r="B68">
            <v>1816217087</v>
          </cell>
          <cell r="C68" t="str">
            <v>Nguyễn Nữ Mỹ</v>
          </cell>
          <cell r="D68" t="str">
            <v>Hạnh</v>
          </cell>
          <cell r="E68" t="str">
            <v>29/08/1992</v>
          </cell>
          <cell r="F68" t="str">
            <v>C18KCD2B</v>
          </cell>
          <cell r="G68">
            <v>6.1</v>
          </cell>
          <cell r="J68">
            <v>6.1</v>
          </cell>
          <cell r="K68">
            <v>7.3</v>
          </cell>
          <cell r="N68">
            <v>7.3</v>
          </cell>
          <cell r="O68">
            <v>5.8</v>
          </cell>
          <cell r="R68">
            <v>5.8</v>
          </cell>
          <cell r="S68">
            <v>6</v>
          </cell>
          <cell r="V68">
            <v>6</v>
          </cell>
          <cell r="W68">
            <v>0</v>
          </cell>
          <cell r="X68">
            <v>6.2</v>
          </cell>
          <cell r="Z68">
            <v>6.2</v>
          </cell>
          <cell r="AA68">
            <v>7</v>
          </cell>
          <cell r="AD68">
            <v>7</v>
          </cell>
          <cell r="AE68">
            <v>5.8</v>
          </cell>
          <cell r="AH68">
            <v>5.8</v>
          </cell>
          <cell r="AI68">
            <v>7.1</v>
          </cell>
          <cell r="AL68">
            <v>7.1</v>
          </cell>
          <cell r="AM68">
            <v>6.28</v>
          </cell>
          <cell r="AN68">
            <v>8.8000000000000007</v>
          </cell>
          <cell r="AQ68">
            <v>8.8000000000000007</v>
          </cell>
          <cell r="AR68">
            <v>5.6</v>
          </cell>
          <cell r="AU68">
            <v>5.6</v>
          </cell>
          <cell r="AV68">
            <v>6.9</v>
          </cell>
          <cell r="AY68">
            <v>6.9</v>
          </cell>
          <cell r="AZ68">
            <v>0</v>
          </cell>
          <cell r="BA68">
            <v>5.4</v>
          </cell>
          <cell r="BC68">
            <v>5.4</v>
          </cell>
          <cell r="BD68">
            <v>6.1</v>
          </cell>
          <cell r="BG68">
            <v>6.1</v>
          </cell>
          <cell r="BH68">
            <v>7.8</v>
          </cell>
          <cell r="BK68">
            <v>7.8</v>
          </cell>
          <cell r="BL68">
            <v>6.4</v>
          </cell>
          <cell r="BO68">
            <v>6.4</v>
          </cell>
          <cell r="BP68">
            <v>6.58</v>
          </cell>
          <cell r="BQ68">
            <v>6.8</v>
          </cell>
          <cell r="BT68">
            <v>6.8</v>
          </cell>
          <cell r="BU68">
            <v>7.4</v>
          </cell>
          <cell r="BX68">
            <v>7.4</v>
          </cell>
          <cell r="BY68">
            <v>7.3</v>
          </cell>
          <cell r="CB68">
            <v>7.3</v>
          </cell>
          <cell r="CC68">
            <v>7</v>
          </cell>
          <cell r="CF68">
            <v>7</v>
          </cell>
          <cell r="CG68">
            <v>0</v>
          </cell>
          <cell r="CH68">
            <v>4.0999999999999996</v>
          </cell>
          <cell r="CI68">
            <v>0</v>
          </cell>
          <cell r="CJ68">
            <v>4.0999999999999996</v>
          </cell>
          <cell r="CK68">
            <v>6</v>
          </cell>
          <cell r="CN68">
            <v>6</v>
          </cell>
          <cell r="CO68">
            <v>8</v>
          </cell>
          <cell r="CR68">
            <v>8</v>
          </cell>
          <cell r="CS68">
            <v>6.2</v>
          </cell>
          <cell r="CV68">
            <v>6.2</v>
          </cell>
          <cell r="CW68">
            <v>6.51</v>
          </cell>
          <cell r="CX68">
            <v>6.46</v>
          </cell>
          <cell r="CY68">
            <v>8.8000000000000007</v>
          </cell>
          <cell r="DB68">
            <v>8.8000000000000007</v>
          </cell>
          <cell r="DD68">
            <v>8.5</v>
          </cell>
          <cell r="DF68">
            <v>8.5</v>
          </cell>
          <cell r="DG68">
            <v>8.8000000000000007</v>
          </cell>
          <cell r="DH68">
            <v>6.54</v>
          </cell>
          <cell r="DI68" t="str">
            <v>Khá</v>
          </cell>
          <cell r="DJ68" t="str">
            <v>Tốt</v>
          </cell>
          <cell r="DK68" t="str">
            <v>Đ</v>
          </cell>
          <cell r="DL68" t="str">
            <v>Đ</v>
          </cell>
          <cell r="DM68" t="str">
            <v>CNTN</v>
          </cell>
          <cell r="DN68">
            <v>0</v>
          </cell>
          <cell r="DO68">
            <v>0</v>
          </cell>
          <cell r="DP68">
            <v>0</v>
          </cell>
          <cell r="DQ68" t="str">
            <v>ĐỦ ĐK thi TN</v>
          </cell>
          <cell r="DR68" t="str">
            <v>Tháng 5/2015</v>
          </cell>
          <cell r="DT68" t="str">
            <v>Nữ</v>
          </cell>
          <cell r="DU68" t="str">
            <v>Quảng Trị</v>
          </cell>
          <cell r="DV68" t="str">
            <v>0905312226</v>
          </cell>
          <cell r="DW68" t="str">
            <v>NGUYỄN NỮ MỸ HẠNH, 169 HÀM NGHI, KHU PHỐ 9, PHƯỜNG 5, ĐÔNG HÀ, QUẢNG TRỊ</v>
          </cell>
          <cell r="DY68">
            <v>8.5</v>
          </cell>
        </row>
        <row r="69">
          <cell r="B69">
            <v>1816217088</v>
          </cell>
          <cell r="C69" t="str">
            <v>Lương Thị</v>
          </cell>
          <cell r="D69" t="str">
            <v>Lợi</v>
          </cell>
          <cell r="E69" t="str">
            <v>15/07/1992</v>
          </cell>
          <cell r="F69" t="str">
            <v>C18KCD2B</v>
          </cell>
          <cell r="G69">
            <v>0</v>
          </cell>
          <cell r="H69">
            <v>6.1</v>
          </cell>
          <cell r="J69">
            <v>6.1</v>
          </cell>
          <cell r="K69">
            <v>7.4</v>
          </cell>
          <cell r="N69">
            <v>7.4</v>
          </cell>
          <cell r="O69">
            <v>4.3</v>
          </cell>
          <cell r="R69">
            <v>4.3</v>
          </cell>
          <cell r="S69">
            <v>0</v>
          </cell>
          <cell r="T69">
            <v>5.0999999999999996</v>
          </cell>
          <cell r="V69">
            <v>5.0999999999999996</v>
          </cell>
          <cell r="W69">
            <v>0</v>
          </cell>
          <cell r="X69">
            <v>7.1</v>
          </cell>
          <cell r="Z69">
            <v>7.1</v>
          </cell>
          <cell r="AA69">
            <v>0</v>
          </cell>
          <cell r="AB69">
            <v>7.4</v>
          </cell>
          <cell r="AD69">
            <v>7.4</v>
          </cell>
          <cell r="AE69">
            <v>5.4</v>
          </cell>
          <cell r="AH69">
            <v>5.4</v>
          </cell>
          <cell r="AI69">
            <v>5.7</v>
          </cell>
          <cell r="AL69">
            <v>5.7</v>
          </cell>
          <cell r="AM69">
            <v>5.99</v>
          </cell>
          <cell r="AN69">
            <v>7.9</v>
          </cell>
          <cell r="AQ69">
            <v>7.9</v>
          </cell>
          <cell r="AR69">
            <v>6.2</v>
          </cell>
          <cell r="AU69">
            <v>6.2</v>
          </cell>
          <cell r="AV69">
            <v>6.9</v>
          </cell>
          <cell r="AY69">
            <v>6.9</v>
          </cell>
          <cell r="AZ69">
            <v>0</v>
          </cell>
          <cell r="BA69">
            <v>6.3</v>
          </cell>
          <cell r="BC69">
            <v>6.3</v>
          </cell>
          <cell r="BD69">
            <v>7</v>
          </cell>
          <cell r="BG69">
            <v>7</v>
          </cell>
          <cell r="BH69">
            <v>8.5</v>
          </cell>
          <cell r="BK69">
            <v>8.5</v>
          </cell>
          <cell r="BL69">
            <v>7.3</v>
          </cell>
          <cell r="BO69">
            <v>7.3</v>
          </cell>
          <cell r="BP69">
            <v>7.11</v>
          </cell>
          <cell r="BQ69">
            <v>6.9</v>
          </cell>
          <cell r="BT69">
            <v>6.9</v>
          </cell>
          <cell r="BU69">
            <v>7.7</v>
          </cell>
          <cell r="BX69">
            <v>7.7</v>
          </cell>
          <cell r="BY69">
            <v>7.8</v>
          </cell>
          <cell r="CB69">
            <v>7.8</v>
          </cell>
          <cell r="CC69">
            <v>7.1</v>
          </cell>
          <cell r="CF69">
            <v>7.1</v>
          </cell>
          <cell r="CG69">
            <v>5.3</v>
          </cell>
          <cell r="CJ69">
            <v>5.3</v>
          </cell>
          <cell r="CK69">
            <v>7.5</v>
          </cell>
          <cell r="CN69">
            <v>7.5</v>
          </cell>
          <cell r="CO69">
            <v>8.8000000000000007</v>
          </cell>
          <cell r="CR69">
            <v>8.8000000000000007</v>
          </cell>
          <cell r="CS69">
            <v>6.2</v>
          </cell>
          <cell r="CV69">
            <v>6.2</v>
          </cell>
          <cell r="CW69">
            <v>7.17</v>
          </cell>
          <cell r="CX69">
            <v>6.76</v>
          </cell>
          <cell r="CZ69">
            <v>6.9</v>
          </cell>
          <cell r="DB69">
            <v>6.9</v>
          </cell>
          <cell r="DC69">
            <v>8</v>
          </cell>
          <cell r="DF69">
            <v>8</v>
          </cell>
          <cell r="DG69">
            <v>6.9</v>
          </cell>
          <cell r="DH69">
            <v>6.76</v>
          </cell>
          <cell r="DI69" t="str">
            <v>Khá</v>
          </cell>
          <cell r="DJ69" t="str">
            <v>Tốt</v>
          </cell>
          <cell r="DK69" t="str">
            <v>Đ</v>
          </cell>
          <cell r="DL69" t="str">
            <v>Đ</v>
          </cell>
          <cell r="DM69" t="str">
            <v>CNTN</v>
          </cell>
          <cell r="DN69">
            <v>0</v>
          </cell>
          <cell r="DO69">
            <v>0</v>
          </cell>
          <cell r="DP69">
            <v>0</v>
          </cell>
          <cell r="DQ69" t="str">
            <v>ĐỦ ĐK thi TN</v>
          </cell>
          <cell r="DR69" t="str">
            <v>Tháng 12-2014</v>
          </cell>
          <cell r="DT69" t="str">
            <v>Nữ</v>
          </cell>
          <cell r="DU69" t="str">
            <v>Quảng Bình</v>
          </cell>
          <cell r="DV69" t="str">
            <v>0979860003</v>
          </cell>
          <cell r="DW69" t="str">
            <v>LƯƠNG THỊ LỢI, K20/7 ĐƯỜNG PHẠM VĂN NGHỊ, THẠC GIÁN, THANH KHÊ, ĐÀ NẴNG</v>
          </cell>
          <cell r="DY69" t="e">
            <v>#N/A</v>
          </cell>
        </row>
        <row r="70">
          <cell r="B70">
            <v>1816217093</v>
          </cell>
          <cell r="C70" t="str">
            <v>Nguyễn Thị Ái</v>
          </cell>
          <cell r="D70" t="str">
            <v>Liên</v>
          </cell>
          <cell r="E70" t="str">
            <v>11/07/1992</v>
          </cell>
          <cell r="F70" t="str">
            <v>C18KCD2B</v>
          </cell>
          <cell r="G70">
            <v>6.7</v>
          </cell>
          <cell r="J70">
            <v>6.7</v>
          </cell>
          <cell r="K70">
            <v>6.5</v>
          </cell>
          <cell r="N70">
            <v>6.5</v>
          </cell>
          <cell r="O70">
            <v>0</v>
          </cell>
          <cell r="P70">
            <v>6.7</v>
          </cell>
          <cell r="R70">
            <v>6.7</v>
          </cell>
          <cell r="S70">
            <v>5.4</v>
          </cell>
          <cell r="V70">
            <v>5.4</v>
          </cell>
          <cell r="W70">
            <v>6.1</v>
          </cell>
          <cell r="Z70">
            <v>6.1</v>
          </cell>
          <cell r="AA70">
            <v>7.1</v>
          </cell>
          <cell r="AD70">
            <v>7.1</v>
          </cell>
          <cell r="AE70">
            <v>0</v>
          </cell>
          <cell r="AF70">
            <v>6.4</v>
          </cell>
          <cell r="AH70">
            <v>6.4</v>
          </cell>
          <cell r="AI70">
            <v>6</v>
          </cell>
          <cell r="AL70">
            <v>6</v>
          </cell>
          <cell r="AM70">
            <v>6.41</v>
          </cell>
          <cell r="AN70">
            <v>6.6</v>
          </cell>
          <cell r="AQ70">
            <v>6.6</v>
          </cell>
          <cell r="AR70">
            <v>5.3</v>
          </cell>
          <cell r="AU70">
            <v>5.3</v>
          </cell>
          <cell r="AV70">
            <v>7.2</v>
          </cell>
          <cell r="AY70">
            <v>7.2</v>
          </cell>
          <cell r="AZ70">
            <v>5.5</v>
          </cell>
          <cell r="BC70">
            <v>5.5</v>
          </cell>
          <cell r="BD70">
            <v>5.9</v>
          </cell>
          <cell r="BG70">
            <v>5.9</v>
          </cell>
          <cell r="BH70">
            <v>7.4</v>
          </cell>
          <cell r="BK70">
            <v>7.4</v>
          </cell>
          <cell r="BL70">
            <v>5.7</v>
          </cell>
          <cell r="BO70">
            <v>5.7</v>
          </cell>
          <cell r="BP70">
            <v>6.14</v>
          </cell>
          <cell r="BQ70">
            <v>6.2</v>
          </cell>
          <cell r="BT70">
            <v>6.2</v>
          </cell>
          <cell r="BU70">
            <v>7.1</v>
          </cell>
          <cell r="BX70">
            <v>7.1</v>
          </cell>
          <cell r="BY70">
            <v>6.3</v>
          </cell>
          <cell r="CB70">
            <v>6.3</v>
          </cell>
          <cell r="CC70">
            <v>7</v>
          </cell>
          <cell r="CF70">
            <v>7</v>
          </cell>
          <cell r="CG70">
            <v>0</v>
          </cell>
          <cell r="CH70">
            <v>0</v>
          </cell>
          <cell r="CI70">
            <v>5.0999999999999996</v>
          </cell>
          <cell r="CJ70">
            <v>5.0999999999999996</v>
          </cell>
          <cell r="CK70">
            <v>7.1</v>
          </cell>
          <cell r="CN70">
            <v>7.1</v>
          </cell>
          <cell r="CO70">
            <v>8.6</v>
          </cell>
          <cell r="CR70">
            <v>8.6</v>
          </cell>
          <cell r="CS70">
            <v>5.9</v>
          </cell>
          <cell r="CV70">
            <v>5.9</v>
          </cell>
          <cell r="CW70">
            <v>6.71</v>
          </cell>
          <cell r="CX70">
            <v>6.43</v>
          </cell>
          <cell r="CZ70">
            <v>8.4</v>
          </cell>
          <cell r="DB70">
            <v>8.4</v>
          </cell>
          <cell r="DC70">
            <v>9</v>
          </cell>
          <cell r="DF70">
            <v>9</v>
          </cell>
          <cell r="DG70">
            <v>8.4</v>
          </cell>
          <cell r="DH70">
            <v>6.5</v>
          </cell>
          <cell r="DI70" t="str">
            <v>Khá</v>
          </cell>
          <cell r="DJ70" t="str">
            <v>Khá</v>
          </cell>
          <cell r="DK70" t="str">
            <v>Đ</v>
          </cell>
          <cell r="DL70" t="str">
            <v>Đ</v>
          </cell>
          <cell r="DM70" t="str">
            <v>CNTN</v>
          </cell>
          <cell r="DN70">
            <v>0</v>
          </cell>
          <cell r="DO70">
            <v>0</v>
          </cell>
          <cell r="DP70">
            <v>0</v>
          </cell>
          <cell r="DQ70" t="str">
            <v>ĐỦ ĐK thi TN</v>
          </cell>
          <cell r="DR70" t="str">
            <v>Tháng 12-2014</v>
          </cell>
          <cell r="DT70" t="str">
            <v>Nữ</v>
          </cell>
          <cell r="DU70" t="str">
            <v>Gia Lai</v>
          </cell>
          <cell r="DV70" t="str">
            <v>01668086180</v>
          </cell>
          <cell r="DW70" t="str">
            <v>NGUYỄN THỊ ÁI LIÊN - 82 AN DƯƠNG VƯƠNG, ĐÀ NẴNG,</v>
          </cell>
          <cell r="DY70" t="e">
            <v>#N/A</v>
          </cell>
        </row>
        <row r="71">
          <cell r="B71">
            <v>1817217002</v>
          </cell>
          <cell r="C71" t="str">
            <v>Trần Minh</v>
          </cell>
          <cell r="D71" t="str">
            <v>Hùng</v>
          </cell>
          <cell r="E71" t="str">
            <v>22/06/1992</v>
          </cell>
          <cell r="F71" t="str">
            <v>C18KCD2B</v>
          </cell>
          <cell r="G71">
            <v>7.5</v>
          </cell>
          <cell r="J71">
            <v>7.5</v>
          </cell>
          <cell r="K71">
            <v>7.7</v>
          </cell>
          <cell r="N71">
            <v>7.7</v>
          </cell>
          <cell r="O71">
            <v>0</v>
          </cell>
          <cell r="P71">
            <v>7.5</v>
          </cell>
          <cell r="R71">
            <v>7.5</v>
          </cell>
          <cell r="S71">
            <v>6.1</v>
          </cell>
          <cell r="V71">
            <v>6.1</v>
          </cell>
          <cell r="W71">
            <v>6.1</v>
          </cell>
          <cell r="Z71">
            <v>6.1</v>
          </cell>
          <cell r="AA71">
            <v>7.9</v>
          </cell>
          <cell r="AD71">
            <v>7.9</v>
          </cell>
          <cell r="AE71">
            <v>5.6</v>
          </cell>
          <cell r="AH71">
            <v>5.6</v>
          </cell>
          <cell r="AI71">
            <v>6.9</v>
          </cell>
          <cell r="AL71">
            <v>6.9</v>
          </cell>
          <cell r="AM71">
            <v>6.88</v>
          </cell>
          <cell r="AN71">
            <v>7.9</v>
          </cell>
          <cell r="AQ71">
            <v>7.9</v>
          </cell>
          <cell r="AR71">
            <v>6.8</v>
          </cell>
          <cell r="AU71">
            <v>6.8</v>
          </cell>
          <cell r="AV71">
            <v>6.6</v>
          </cell>
          <cell r="AY71">
            <v>6.6</v>
          </cell>
          <cell r="AZ71">
            <v>5.5</v>
          </cell>
          <cell r="BC71">
            <v>5.5</v>
          </cell>
          <cell r="BD71">
            <v>7.3</v>
          </cell>
          <cell r="BG71">
            <v>7.3</v>
          </cell>
          <cell r="BH71">
            <v>7.8</v>
          </cell>
          <cell r="BK71">
            <v>7.8</v>
          </cell>
          <cell r="BL71">
            <v>7</v>
          </cell>
          <cell r="BO71">
            <v>7</v>
          </cell>
          <cell r="BP71">
            <v>6.92</v>
          </cell>
          <cell r="BQ71">
            <v>7.1</v>
          </cell>
          <cell r="BT71">
            <v>7.1</v>
          </cell>
          <cell r="BU71">
            <v>7.8</v>
          </cell>
          <cell r="BX71">
            <v>7.8</v>
          </cell>
          <cell r="BY71">
            <v>7.3</v>
          </cell>
          <cell r="CB71">
            <v>7.3</v>
          </cell>
          <cell r="CC71">
            <v>3.2</v>
          </cell>
          <cell r="CD71">
            <v>0</v>
          </cell>
          <cell r="CF71">
            <v>3.2</v>
          </cell>
          <cell r="CG71">
            <v>0</v>
          </cell>
          <cell r="CH71">
            <v>0</v>
          </cell>
          <cell r="CI71">
            <v>0</v>
          </cell>
          <cell r="CJ71">
            <v>0</v>
          </cell>
          <cell r="CK71">
            <v>6.8</v>
          </cell>
          <cell r="CN71">
            <v>6.8</v>
          </cell>
          <cell r="CO71">
            <v>7</v>
          </cell>
          <cell r="CR71">
            <v>7</v>
          </cell>
          <cell r="CS71">
            <v>0</v>
          </cell>
          <cell r="CT71">
            <v>0</v>
          </cell>
          <cell r="CU71">
            <v>5.3</v>
          </cell>
          <cell r="CV71">
            <v>5.3</v>
          </cell>
          <cell r="CW71">
            <v>5.41</v>
          </cell>
          <cell r="CX71">
            <v>6.38</v>
          </cell>
          <cell r="DB71">
            <v>0</v>
          </cell>
          <cell r="DF71">
            <v>0</v>
          </cell>
          <cell r="DG71">
            <v>0</v>
          </cell>
          <cell r="DH71">
            <v>6.15</v>
          </cell>
          <cell r="DI71" t="str">
            <v>Trung Bình</v>
          </cell>
          <cell r="DJ71" t="str">
            <v>Tốt</v>
          </cell>
          <cell r="DK71" t="str">
            <v>Đ</v>
          </cell>
          <cell r="DL71" t="str">
            <v>Đ</v>
          </cell>
          <cell r="DM71" t="str">
            <v xml:space="preserve"> </v>
          </cell>
          <cell r="DN71">
            <v>2</v>
          </cell>
          <cell r="DO71">
            <v>5</v>
          </cell>
          <cell r="DP71">
            <v>9.2592592592592587E-2</v>
          </cell>
          <cell r="DQ71" t="str">
            <v>KO</v>
          </cell>
          <cell r="DT71" t="str">
            <v>Nam</v>
          </cell>
          <cell r="DU71" t="str">
            <v>Quảng Trị</v>
          </cell>
          <cell r="DV71" t="str">
            <v>01626879365</v>
          </cell>
          <cell r="DW71" t="str">
            <v>64C ĐINH TIÊN HOÀNG- TP ĐÀ NẴNG</v>
          </cell>
          <cell r="DY71" t="e">
            <v>#N/A</v>
          </cell>
        </row>
        <row r="72">
          <cell r="B72">
            <v>1817217019</v>
          </cell>
          <cell r="C72" t="str">
            <v>Trần Tuấn</v>
          </cell>
          <cell r="D72" t="str">
            <v>Kiệt</v>
          </cell>
          <cell r="E72" t="str">
            <v>26/04/1990</v>
          </cell>
          <cell r="F72" t="str">
            <v>C18KCD2B</v>
          </cell>
          <cell r="G72">
            <v>7.1</v>
          </cell>
          <cell r="J72">
            <v>7.1</v>
          </cell>
          <cell r="K72">
            <v>8.1</v>
          </cell>
          <cell r="N72">
            <v>8.1</v>
          </cell>
          <cell r="O72">
            <v>5.8</v>
          </cell>
          <cell r="R72">
            <v>5.8</v>
          </cell>
          <cell r="S72">
            <v>7.3</v>
          </cell>
          <cell r="V72">
            <v>7.3</v>
          </cell>
          <cell r="W72">
            <v>6.3</v>
          </cell>
          <cell r="Z72">
            <v>6.3</v>
          </cell>
          <cell r="AA72">
            <v>8.6</v>
          </cell>
          <cell r="AD72">
            <v>8.6</v>
          </cell>
          <cell r="AE72">
            <v>5.9</v>
          </cell>
          <cell r="AH72">
            <v>5.9</v>
          </cell>
          <cell r="AI72">
            <v>8.6</v>
          </cell>
          <cell r="AL72">
            <v>8.6</v>
          </cell>
          <cell r="AM72">
            <v>6.99</v>
          </cell>
          <cell r="AN72">
            <v>8.6</v>
          </cell>
          <cell r="AQ72">
            <v>8.6</v>
          </cell>
          <cell r="AR72">
            <v>8.5</v>
          </cell>
          <cell r="AU72">
            <v>8.5</v>
          </cell>
          <cell r="AV72">
            <v>7.6</v>
          </cell>
          <cell r="AY72">
            <v>7.6</v>
          </cell>
          <cell r="AZ72">
            <v>6.8</v>
          </cell>
          <cell r="BC72">
            <v>6.8</v>
          </cell>
          <cell r="BD72">
            <v>7</v>
          </cell>
          <cell r="BG72">
            <v>7</v>
          </cell>
          <cell r="BH72">
            <v>7.9</v>
          </cell>
          <cell r="BK72">
            <v>7.9</v>
          </cell>
          <cell r="BL72">
            <v>7.8</v>
          </cell>
          <cell r="BO72">
            <v>7.8</v>
          </cell>
          <cell r="BP72">
            <v>7.65</v>
          </cell>
          <cell r="BQ72">
            <v>7.6</v>
          </cell>
          <cell r="BT72">
            <v>7.6</v>
          </cell>
          <cell r="BU72">
            <v>9.1999999999999993</v>
          </cell>
          <cell r="BX72">
            <v>9.1999999999999993</v>
          </cell>
          <cell r="BY72">
            <v>7.3</v>
          </cell>
          <cell r="CB72">
            <v>7.3</v>
          </cell>
          <cell r="CC72">
            <v>7.8</v>
          </cell>
          <cell r="CF72">
            <v>7.8</v>
          </cell>
          <cell r="CG72">
            <v>5.6</v>
          </cell>
          <cell r="CJ72">
            <v>5.6</v>
          </cell>
          <cell r="CK72">
            <v>8</v>
          </cell>
          <cell r="CN72">
            <v>8</v>
          </cell>
          <cell r="CO72">
            <v>9.3000000000000007</v>
          </cell>
          <cell r="CR72">
            <v>9.3000000000000007</v>
          </cell>
          <cell r="CS72">
            <v>7.7</v>
          </cell>
          <cell r="CV72">
            <v>7.7</v>
          </cell>
          <cell r="CW72">
            <v>7.78</v>
          </cell>
          <cell r="CX72">
            <v>7.48</v>
          </cell>
          <cell r="CY72">
            <v>6.5</v>
          </cell>
          <cell r="DB72">
            <v>6.5</v>
          </cell>
          <cell r="DC72">
            <v>8.3000000000000007</v>
          </cell>
          <cell r="DF72">
            <v>8.3000000000000007</v>
          </cell>
          <cell r="DG72">
            <v>6.5</v>
          </cell>
          <cell r="DH72">
            <v>7.44</v>
          </cell>
          <cell r="DI72" t="str">
            <v>Khá</v>
          </cell>
          <cell r="DJ72" t="str">
            <v>Xuất Sắc</v>
          </cell>
          <cell r="DK72" t="str">
            <v>Đ</v>
          </cell>
          <cell r="DL72" t="str">
            <v>Đ</v>
          </cell>
          <cell r="DM72" t="str">
            <v>CNTN</v>
          </cell>
          <cell r="DN72">
            <v>0</v>
          </cell>
          <cell r="DO72">
            <v>0</v>
          </cell>
          <cell r="DP72">
            <v>0</v>
          </cell>
          <cell r="DQ72" t="str">
            <v>ĐỦ ĐK thi TN</v>
          </cell>
          <cell r="DR72" t="str">
            <v>Tháng 9-2014</v>
          </cell>
          <cell r="DT72" t="str">
            <v>Nam</v>
          </cell>
          <cell r="DU72" t="str">
            <v>Đà Nẵng</v>
          </cell>
          <cell r="DV72" t="str">
            <v>01224223310</v>
          </cell>
          <cell r="DW72" t="str">
            <v>30 MAI XUÂN THƯỞNG- TP ĐÀ NẴNG</v>
          </cell>
          <cell r="DY72" t="e">
            <v>#N/A</v>
          </cell>
        </row>
        <row r="73">
          <cell r="B73">
            <v>1817217064</v>
          </cell>
          <cell r="C73" t="str">
            <v>Nguyễn Hữu</v>
          </cell>
          <cell r="D73" t="str">
            <v>Trọng</v>
          </cell>
          <cell r="E73" t="str">
            <v>18/09/1988</v>
          </cell>
          <cell r="F73" t="str">
            <v>C18KCD2B</v>
          </cell>
          <cell r="G73">
            <v>5.9</v>
          </cell>
          <cell r="J73">
            <v>5.9</v>
          </cell>
          <cell r="K73">
            <v>7.5</v>
          </cell>
          <cell r="N73">
            <v>7.5</v>
          </cell>
          <cell r="O73">
            <v>0</v>
          </cell>
          <cell r="P73">
            <v>7.1</v>
          </cell>
          <cell r="R73">
            <v>7.1</v>
          </cell>
          <cell r="S73">
            <v>6.4</v>
          </cell>
          <cell r="V73">
            <v>6.4</v>
          </cell>
          <cell r="W73">
            <v>5.8</v>
          </cell>
          <cell r="Z73">
            <v>5.8</v>
          </cell>
          <cell r="AA73">
            <v>7.8</v>
          </cell>
          <cell r="AD73">
            <v>7.8</v>
          </cell>
          <cell r="AE73">
            <v>6.4</v>
          </cell>
          <cell r="AH73">
            <v>6.4</v>
          </cell>
          <cell r="AI73">
            <v>7.8</v>
          </cell>
          <cell r="AL73">
            <v>7.8</v>
          </cell>
          <cell r="AM73">
            <v>6.75</v>
          </cell>
          <cell r="AN73">
            <v>6.4</v>
          </cell>
          <cell r="AQ73">
            <v>6.4</v>
          </cell>
          <cell r="AR73">
            <v>6.5</v>
          </cell>
          <cell r="AU73">
            <v>6.5</v>
          </cell>
          <cell r="AV73">
            <v>7.3</v>
          </cell>
          <cell r="AY73">
            <v>7.3</v>
          </cell>
          <cell r="AZ73">
            <v>0</v>
          </cell>
          <cell r="BA73">
            <v>5.5</v>
          </cell>
          <cell r="BC73">
            <v>5.5</v>
          </cell>
          <cell r="BD73">
            <v>5.9</v>
          </cell>
          <cell r="BG73">
            <v>5.9</v>
          </cell>
          <cell r="BH73">
            <v>8.6</v>
          </cell>
          <cell r="BK73">
            <v>8.6</v>
          </cell>
          <cell r="BL73">
            <v>6.5</v>
          </cell>
          <cell r="BO73">
            <v>6.5</v>
          </cell>
          <cell r="BP73">
            <v>6.55</v>
          </cell>
          <cell r="BQ73">
            <v>7.1</v>
          </cell>
          <cell r="BT73">
            <v>7.1</v>
          </cell>
          <cell r="BU73">
            <v>6.5</v>
          </cell>
          <cell r="BX73">
            <v>6.5</v>
          </cell>
          <cell r="BY73">
            <v>6.9</v>
          </cell>
          <cell r="CB73">
            <v>6.9</v>
          </cell>
          <cell r="CC73">
            <v>6.4</v>
          </cell>
          <cell r="CF73">
            <v>6.4</v>
          </cell>
          <cell r="CG73">
            <v>0</v>
          </cell>
          <cell r="CH73">
            <v>0</v>
          </cell>
          <cell r="CI73">
            <v>0</v>
          </cell>
          <cell r="CJ73">
            <v>0</v>
          </cell>
          <cell r="CK73">
            <v>6.9</v>
          </cell>
          <cell r="CN73">
            <v>6.9</v>
          </cell>
          <cell r="CO73">
            <v>8.1</v>
          </cell>
          <cell r="CR73">
            <v>8.1</v>
          </cell>
          <cell r="CS73">
            <v>6.2</v>
          </cell>
          <cell r="CV73">
            <v>6.2</v>
          </cell>
          <cell r="CW73">
            <v>5.85</v>
          </cell>
          <cell r="CX73">
            <v>6.37</v>
          </cell>
          <cell r="DB73">
            <v>0</v>
          </cell>
          <cell r="DF73">
            <v>0</v>
          </cell>
          <cell r="DG73">
            <v>0</v>
          </cell>
          <cell r="DH73">
            <v>6.14</v>
          </cell>
          <cell r="DI73" t="str">
            <v>Trung Bình</v>
          </cell>
          <cell r="DJ73" t="str">
            <v>Tốt</v>
          </cell>
          <cell r="DK73" t="str">
            <v>Đ</v>
          </cell>
          <cell r="DL73" t="str">
            <v>Đ</v>
          </cell>
          <cell r="DM73" t="str">
            <v xml:space="preserve"> </v>
          </cell>
          <cell r="DN73">
            <v>1</v>
          </cell>
          <cell r="DO73">
            <v>3</v>
          </cell>
          <cell r="DP73">
            <v>5.5555555555555552E-2</v>
          </cell>
          <cell r="DQ73" t="str">
            <v>KO</v>
          </cell>
          <cell r="DT73" t="str">
            <v>Nam</v>
          </cell>
          <cell r="DU73" t="str">
            <v>Quảng Bình</v>
          </cell>
          <cell r="DV73" t="str">
            <v>01678777579</v>
          </cell>
          <cell r="DW73" t="str">
            <v>NGUYỄN HỮU TRỌNG - 199 HÙNG VƯƠNG, BA ĐỒN, QUẢNG TRẠCH, QUẢNG BÌNH.</v>
          </cell>
          <cell r="DY73" t="e">
            <v>#N/A</v>
          </cell>
        </row>
        <row r="74">
          <cell r="B74">
            <v>1817217094</v>
          </cell>
          <cell r="C74" t="str">
            <v>Nguyễn Huỳnh</v>
          </cell>
          <cell r="D74" t="str">
            <v>Sang</v>
          </cell>
          <cell r="E74" t="str">
            <v>09/11/1991</v>
          </cell>
          <cell r="F74" t="str">
            <v>C18KCD2B</v>
          </cell>
          <cell r="G74">
            <v>5.7</v>
          </cell>
          <cell r="J74">
            <v>5.7</v>
          </cell>
          <cell r="K74">
            <v>7.8</v>
          </cell>
          <cell r="N74">
            <v>7.8</v>
          </cell>
          <cell r="O74">
            <v>0</v>
          </cell>
          <cell r="P74">
            <v>8</v>
          </cell>
          <cell r="R74">
            <v>8</v>
          </cell>
          <cell r="S74">
            <v>7.1</v>
          </cell>
          <cell r="V74">
            <v>7.1</v>
          </cell>
          <cell r="W74">
            <v>6.2</v>
          </cell>
          <cell r="Z74">
            <v>6.2</v>
          </cell>
          <cell r="AA74">
            <v>0</v>
          </cell>
          <cell r="AB74">
            <v>6.9</v>
          </cell>
          <cell r="AD74">
            <v>6.9</v>
          </cell>
          <cell r="AE74">
            <v>5.5</v>
          </cell>
          <cell r="AH74">
            <v>5.5</v>
          </cell>
          <cell r="AI74">
            <v>5.9</v>
          </cell>
          <cell r="AL74">
            <v>5.9</v>
          </cell>
          <cell r="AM74">
            <v>6.77</v>
          </cell>
          <cell r="AN74">
            <v>6.8</v>
          </cell>
          <cell r="AQ74">
            <v>6.8</v>
          </cell>
          <cell r="AR74">
            <v>6.3</v>
          </cell>
          <cell r="AU74">
            <v>6.3</v>
          </cell>
          <cell r="AV74">
            <v>7</v>
          </cell>
          <cell r="AY74">
            <v>7</v>
          </cell>
          <cell r="AZ74">
            <v>5.6</v>
          </cell>
          <cell r="BC74">
            <v>5.6</v>
          </cell>
          <cell r="BD74">
            <v>5.8</v>
          </cell>
          <cell r="BG74">
            <v>5.8</v>
          </cell>
          <cell r="BH74">
            <v>6.9</v>
          </cell>
          <cell r="BK74">
            <v>6.9</v>
          </cell>
          <cell r="BL74">
            <v>6.1</v>
          </cell>
          <cell r="BO74">
            <v>6.1</v>
          </cell>
          <cell r="BP74">
            <v>6.26</v>
          </cell>
          <cell r="BQ74">
            <v>7.1</v>
          </cell>
          <cell r="BT74">
            <v>7.1</v>
          </cell>
          <cell r="BU74">
            <v>9</v>
          </cell>
          <cell r="BX74">
            <v>9</v>
          </cell>
          <cell r="BY74">
            <v>7.1</v>
          </cell>
          <cell r="CB74">
            <v>7.1</v>
          </cell>
          <cell r="CC74">
            <v>7.8</v>
          </cell>
          <cell r="CF74">
            <v>7.8</v>
          </cell>
          <cell r="CG74">
            <v>0</v>
          </cell>
          <cell r="CH74">
            <v>5.7</v>
          </cell>
          <cell r="CJ74">
            <v>5.7</v>
          </cell>
          <cell r="CK74">
            <v>7</v>
          </cell>
          <cell r="CN74">
            <v>7</v>
          </cell>
          <cell r="CO74">
            <v>8.6999999999999993</v>
          </cell>
          <cell r="CR74">
            <v>8.6999999999999993</v>
          </cell>
          <cell r="CS74">
            <v>6.9</v>
          </cell>
          <cell r="CV74">
            <v>6.9</v>
          </cell>
          <cell r="CW74">
            <v>7.37</v>
          </cell>
          <cell r="CX74">
            <v>6.82</v>
          </cell>
          <cell r="CZ74">
            <v>9.8000000000000007</v>
          </cell>
          <cell r="DB74">
            <v>9.8000000000000007</v>
          </cell>
          <cell r="DC74">
            <v>7</v>
          </cell>
          <cell r="DF74">
            <v>7</v>
          </cell>
          <cell r="DG74">
            <v>9.8000000000000007</v>
          </cell>
          <cell r="DH74">
            <v>6.93</v>
          </cell>
          <cell r="DI74" t="str">
            <v>Khá</v>
          </cell>
          <cell r="DJ74" t="str">
            <v>Khá</v>
          </cell>
          <cell r="DK74" t="str">
            <v>Đ</v>
          </cell>
          <cell r="DL74" t="str">
            <v>Đ</v>
          </cell>
          <cell r="DM74" t="str">
            <v>CNTN</v>
          </cell>
          <cell r="DN74">
            <v>0</v>
          </cell>
          <cell r="DO74">
            <v>0</v>
          </cell>
          <cell r="DP74">
            <v>0</v>
          </cell>
          <cell r="DQ74" t="str">
            <v>ĐỦ ĐK thi TN</v>
          </cell>
          <cell r="DR74" t="str">
            <v>Tháng 12-2014</v>
          </cell>
          <cell r="DT74" t="str">
            <v>Nam</v>
          </cell>
          <cell r="DU74" t="str">
            <v>Đà Nẵng</v>
          </cell>
          <cell r="DV74" t="str">
            <v>01206171812</v>
          </cell>
          <cell r="DW74" t="str">
            <v>NGUYỄN HuỲNH SANG - 518 TRẦN CAO VÂN, ĐÀ NẴNG</v>
          </cell>
          <cell r="DY74" t="e">
            <v>#N/A</v>
          </cell>
        </row>
        <row r="76">
          <cell r="CJ76">
            <v>5</v>
          </cell>
          <cell r="DL76" t="str">
            <v>CNTN</v>
          </cell>
          <cell r="DM76">
            <v>46</v>
          </cell>
        </row>
        <row r="79">
          <cell r="B79">
            <v>1816217062</v>
          </cell>
          <cell r="C79" t="str">
            <v>Nguyễn Thị Ánh</v>
          </cell>
          <cell r="D79" t="str">
            <v>Hậu</v>
          </cell>
          <cell r="E79" t="str">
            <v>01/02/1992</v>
          </cell>
          <cell r="F79" t="str">
            <v>C18KCD1B</v>
          </cell>
          <cell r="G79">
            <v>6.4</v>
          </cell>
          <cell r="J79">
            <v>6.4</v>
          </cell>
          <cell r="K79">
            <v>7.7</v>
          </cell>
          <cell r="N79">
            <v>7.7</v>
          </cell>
          <cell r="O79">
            <v>7.6</v>
          </cell>
          <cell r="R79">
            <v>7.6</v>
          </cell>
          <cell r="S79">
            <v>6.7</v>
          </cell>
          <cell r="V79">
            <v>6.7</v>
          </cell>
          <cell r="W79">
            <v>5.7</v>
          </cell>
          <cell r="Z79">
            <v>5.7</v>
          </cell>
          <cell r="AA79">
            <v>6.5</v>
          </cell>
          <cell r="AD79">
            <v>6.5</v>
          </cell>
          <cell r="AE79">
            <v>0</v>
          </cell>
          <cell r="AF79">
            <v>6.6</v>
          </cell>
          <cell r="AH79">
            <v>6.6</v>
          </cell>
          <cell r="AI79">
            <v>6.5</v>
          </cell>
          <cell r="AL79">
            <v>6.5</v>
          </cell>
          <cell r="AM79">
            <v>6.77</v>
          </cell>
          <cell r="AN79">
            <v>7.9</v>
          </cell>
          <cell r="AQ79">
            <v>7.9</v>
          </cell>
          <cell r="AR79">
            <v>6.3</v>
          </cell>
          <cell r="AU79">
            <v>6.3</v>
          </cell>
          <cell r="AV79">
            <v>7.4</v>
          </cell>
          <cell r="AY79">
            <v>7.4</v>
          </cell>
          <cell r="AZ79">
            <v>5.7</v>
          </cell>
          <cell r="BC79">
            <v>5.7</v>
          </cell>
          <cell r="BD79">
            <v>5.8</v>
          </cell>
          <cell r="BG79">
            <v>5.8</v>
          </cell>
          <cell r="BH79">
            <v>6.9</v>
          </cell>
          <cell r="BK79">
            <v>6.9</v>
          </cell>
          <cell r="BL79">
            <v>0</v>
          </cell>
          <cell r="BM79">
            <v>0</v>
          </cell>
          <cell r="BO79">
            <v>0</v>
          </cell>
          <cell r="BP79">
            <v>5.38</v>
          </cell>
          <cell r="BQ79">
            <v>0</v>
          </cell>
          <cell r="BT79">
            <v>0</v>
          </cell>
          <cell r="BU79">
            <v>0</v>
          </cell>
          <cell r="BV79">
            <v>0</v>
          </cell>
          <cell r="BX79">
            <v>0</v>
          </cell>
          <cell r="CB79">
            <v>0</v>
          </cell>
          <cell r="CC79">
            <v>0</v>
          </cell>
          <cell r="CD79">
            <v>0</v>
          </cell>
          <cell r="CF79">
            <v>0</v>
          </cell>
          <cell r="CG79">
            <v>0</v>
          </cell>
          <cell r="CH79">
            <v>0</v>
          </cell>
          <cell r="CJ79">
            <v>0</v>
          </cell>
          <cell r="CK79">
            <v>0</v>
          </cell>
          <cell r="CN79">
            <v>0</v>
          </cell>
          <cell r="CO79">
            <v>0</v>
          </cell>
          <cell r="CP79">
            <v>0</v>
          </cell>
          <cell r="CR79">
            <v>0</v>
          </cell>
          <cell r="CS79">
            <v>0</v>
          </cell>
          <cell r="CT79">
            <v>0</v>
          </cell>
          <cell r="CV79">
            <v>0</v>
          </cell>
          <cell r="CW79">
            <v>0</v>
          </cell>
          <cell r="CX79">
            <v>3.95</v>
          </cell>
          <cell r="DB79">
            <v>0</v>
          </cell>
          <cell r="DF79">
            <v>0</v>
          </cell>
          <cell r="DG79">
            <v>0</v>
          </cell>
          <cell r="DH79">
            <v>3.81</v>
          </cell>
          <cell r="DI79" t="str">
            <v/>
          </cell>
          <cell r="DJ79" t="str">
            <v>Xuất Sắc</v>
          </cell>
          <cell r="DK79" t="str">
            <v>Đ</v>
          </cell>
          <cell r="DL79" t="str">
            <v>Đ</v>
          </cell>
          <cell r="DM79" t="str">
            <v xml:space="preserve"> </v>
          </cell>
          <cell r="DN79">
            <v>9</v>
          </cell>
          <cell r="DO79">
            <v>22</v>
          </cell>
          <cell r="DP79">
            <v>0.40740740740740738</v>
          </cell>
          <cell r="DQ79" t="str">
            <v>KO</v>
          </cell>
          <cell r="DT79" t="str">
            <v>Nữ</v>
          </cell>
          <cell r="DU79" t="str">
            <v>Đà Nẵng</v>
          </cell>
          <cell r="DV79" t="str">
            <v>0935099980</v>
          </cell>
          <cell r="DW79" t="str">
            <v>35 NGUYỄN TRÃI - ĐÀ NẴNG</v>
          </cell>
          <cell r="DY79" t="e">
            <v>#N/A</v>
          </cell>
        </row>
        <row r="80">
          <cell r="B80">
            <v>1816217046</v>
          </cell>
          <cell r="C80" t="str">
            <v>Đinh Thị Ngọc</v>
          </cell>
          <cell r="D80" t="str">
            <v>Lan</v>
          </cell>
          <cell r="E80" t="str">
            <v>19/02/1989</v>
          </cell>
          <cell r="F80" t="str">
            <v>C18KCD1B</v>
          </cell>
          <cell r="G80">
            <v>6.8</v>
          </cell>
          <cell r="J80">
            <v>6.8</v>
          </cell>
          <cell r="K80">
            <v>7.4</v>
          </cell>
          <cell r="N80">
            <v>7.4</v>
          </cell>
          <cell r="O80">
            <v>6.6</v>
          </cell>
          <cell r="R80">
            <v>6.6</v>
          </cell>
          <cell r="S80">
            <v>7.2</v>
          </cell>
          <cell r="V80">
            <v>7.2</v>
          </cell>
          <cell r="W80">
            <v>5.3</v>
          </cell>
          <cell r="Z80">
            <v>5.3</v>
          </cell>
          <cell r="AA80">
            <v>7</v>
          </cell>
          <cell r="AD80">
            <v>7</v>
          </cell>
          <cell r="AE80">
            <v>7</v>
          </cell>
          <cell r="AH80">
            <v>7</v>
          </cell>
          <cell r="AI80">
            <v>7.8</v>
          </cell>
          <cell r="AL80">
            <v>7.8</v>
          </cell>
          <cell r="AM80">
            <v>6.8</v>
          </cell>
          <cell r="AN80">
            <v>8.1999999999999993</v>
          </cell>
          <cell r="AQ80">
            <v>8.1999999999999993</v>
          </cell>
          <cell r="AR80">
            <v>5.8</v>
          </cell>
          <cell r="AU80">
            <v>5.8</v>
          </cell>
          <cell r="AV80">
            <v>7.2</v>
          </cell>
          <cell r="AY80">
            <v>7.2</v>
          </cell>
          <cell r="AZ80">
            <v>0</v>
          </cell>
          <cell r="BA80">
            <v>5.9</v>
          </cell>
          <cell r="BC80">
            <v>5.9</v>
          </cell>
          <cell r="BD80">
            <v>6.4</v>
          </cell>
          <cell r="BG80">
            <v>6.4</v>
          </cell>
          <cell r="BH80">
            <v>7.2</v>
          </cell>
          <cell r="BK80">
            <v>7.2</v>
          </cell>
          <cell r="BL80">
            <v>6.6</v>
          </cell>
          <cell r="BO80">
            <v>6.6</v>
          </cell>
          <cell r="BP80">
            <v>6.68</v>
          </cell>
          <cell r="BQ80">
            <v>0</v>
          </cell>
          <cell r="BT80">
            <v>0</v>
          </cell>
          <cell r="BU80">
            <v>0</v>
          </cell>
          <cell r="BV80">
            <v>0</v>
          </cell>
          <cell r="BX80">
            <v>0</v>
          </cell>
          <cell r="BY80" t="str">
            <v>hp</v>
          </cell>
          <cell r="CB80">
            <v>0</v>
          </cell>
          <cell r="CC80">
            <v>0</v>
          </cell>
          <cell r="CD80">
            <v>0</v>
          </cell>
          <cell r="CF80">
            <v>0</v>
          </cell>
          <cell r="CG80">
            <v>0</v>
          </cell>
          <cell r="CH80">
            <v>0</v>
          </cell>
          <cell r="CJ80">
            <v>0</v>
          </cell>
          <cell r="CK80">
            <v>0</v>
          </cell>
          <cell r="CN80">
            <v>0</v>
          </cell>
          <cell r="CO80">
            <v>0</v>
          </cell>
          <cell r="CP80">
            <v>0</v>
          </cell>
          <cell r="CR80">
            <v>0</v>
          </cell>
          <cell r="CS80">
            <v>0</v>
          </cell>
          <cell r="CT80">
            <v>0</v>
          </cell>
          <cell r="CV80">
            <v>0</v>
          </cell>
          <cell r="CW80">
            <v>0</v>
          </cell>
          <cell r="CX80">
            <v>4.37</v>
          </cell>
          <cell r="DB80">
            <v>0</v>
          </cell>
          <cell r="DF80">
            <v>0</v>
          </cell>
          <cell r="DG80">
            <v>0</v>
          </cell>
          <cell r="DH80">
            <v>4.21</v>
          </cell>
          <cell r="DI80" t="str">
            <v/>
          </cell>
          <cell r="DJ80" t="str">
            <v>Tốt</v>
          </cell>
          <cell r="DK80" t="str">
            <v>Đ</v>
          </cell>
          <cell r="DL80" t="str">
            <v>Đ</v>
          </cell>
          <cell r="DM80" t="str">
            <v xml:space="preserve"> </v>
          </cell>
          <cell r="DN80">
            <v>8</v>
          </cell>
          <cell r="DO80">
            <v>19</v>
          </cell>
          <cell r="DP80">
            <v>0.35185185185185186</v>
          </cell>
          <cell r="DQ80" t="str">
            <v>KO</v>
          </cell>
          <cell r="DT80" t="str">
            <v>Nữ</v>
          </cell>
          <cell r="DU80" t="str">
            <v>Đà Nẵng</v>
          </cell>
          <cell r="DV80" t="str">
            <v>0935351537</v>
          </cell>
          <cell r="DW80" t="str">
            <v>ĐINH THỊ NGỌC LAN - 26 AN HẢI 1 - SƠN TRÀ - ĐÀ NẴNG</v>
          </cell>
          <cell r="DY80" t="e">
            <v>#N/A</v>
          </cell>
        </row>
        <row r="81">
          <cell r="B81">
            <v>1816217067</v>
          </cell>
          <cell r="C81" t="str">
            <v>Nguyễn Ngọc Anh</v>
          </cell>
          <cell r="D81" t="str">
            <v>Thư</v>
          </cell>
          <cell r="E81" t="str">
            <v>06/11/1992</v>
          </cell>
          <cell r="F81" t="str">
            <v>C18KCD1B</v>
          </cell>
          <cell r="G81">
            <v>6.3</v>
          </cell>
          <cell r="J81">
            <v>6.3</v>
          </cell>
          <cell r="K81">
            <v>7.4</v>
          </cell>
          <cell r="N81">
            <v>7.4</v>
          </cell>
          <cell r="O81">
            <v>6.1</v>
          </cell>
          <cell r="R81">
            <v>6.1</v>
          </cell>
          <cell r="S81">
            <v>0</v>
          </cell>
          <cell r="T81">
            <v>0</v>
          </cell>
          <cell r="V81">
            <v>0</v>
          </cell>
          <cell r="W81">
            <v>6.3</v>
          </cell>
          <cell r="Z81">
            <v>6.3</v>
          </cell>
          <cell r="AA81">
            <v>7.1</v>
          </cell>
          <cell r="AD81">
            <v>7.1</v>
          </cell>
          <cell r="AE81">
            <v>0</v>
          </cell>
          <cell r="AF81">
            <v>7.2</v>
          </cell>
          <cell r="AH81">
            <v>7.2</v>
          </cell>
          <cell r="AI81">
            <v>8</v>
          </cell>
          <cell r="AL81">
            <v>8</v>
          </cell>
          <cell r="AM81">
            <v>5.62</v>
          </cell>
          <cell r="AN81">
            <v>7.4</v>
          </cell>
          <cell r="AQ81">
            <v>7.4</v>
          </cell>
          <cell r="AR81">
            <v>6</v>
          </cell>
          <cell r="AU81">
            <v>6</v>
          </cell>
          <cell r="AV81">
            <v>6</v>
          </cell>
          <cell r="AY81">
            <v>6</v>
          </cell>
          <cell r="AZ81">
            <v>0</v>
          </cell>
          <cell r="BA81">
            <v>0</v>
          </cell>
          <cell r="BC81">
            <v>0</v>
          </cell>
          <cell r="BD81">
            <v>5.5</v>
          </cell>
          <cell r="BG81">
            <v>5.5</v>
          </cell>
          <cell r="BH81">
            <v>6</v>
          </cell>
          <cell r="BK81">
            <v>6</v>
          </cell>
          <cell r="BL81">
            <v>0</v>
          </cell>
          <cell r="BM81">
            <v>0</v>
          </cell>
          <cell r="BO81">
            <v>0</v>
          </cell>
          <cell r="BP81">
            <v>3.96</v>
          </cell>
          <cell r="BQ81">
            <v>0</v>
          </cell>
          <cell r="BT81">
            <v>0</v>
          </cell>
          <cell r="BU81">
            <v>0</v>
          </cell>
          <cell r="BV81">
            <v>0</v>
          </cell>
          <cell r="BX81">
            <v>0</v>
          </cell>
          <cell r="CB81">
            <v>0</v>
          </cell>
          <cell r="CC81">
            <v>0</v>
          </cell>
          <cell r="CD81">
            <v>0</v>
          </cell>
          <cell r="CF81">
            <v>0</v>
          </cell>
          <cell r="CG81">
            <v>0</v>
          </cell>
          <cell r="CH81">
            <v>0</v>
          </cell>
          <cell r="CJ81">
            <v>0</v>
          </cell>
          <cell r="CK81">
            <v>0</v>
          </cell>
          <cell r="CN81">
            <v>0</v>
          </cell>
          <cell r="CO81">
            <v>0</v>
          </cell>
          <cell r="CP81">
            <v>0</v>
          </cell>
          <cell r="CR81">
            <v>0</v>
          </cell>
          <cell r="CS81">
            <v>0</v>
          </cell>
          <cell r="CT81">
            <v>0</v>
          </cell>
          <cell r="CV81">
            <v>0</v>
          </cell>
          <cell r="CW81">
            <v>0</v>
          </cell>
          <cell r="CX81">
            <v>3.12</v>
          </cell>
          <cell r="DB81">
            <v>0</v>
          </cell>
          <cell r="DF81">
            <v>0</v>
          </cell>
          <cell r="DG81">
            <v>0</v>
          </cell>
          <cell r="DH81">
            <v>3.01</v>
          </cell>
          <cell r="DI81" t="str">
            <v/>
          </cell>
          <cell r="DJ81" t="str">
            <v>Tốt</v>
          </cell>
          <cell r="DK81" t="str">
            <v>Đ</v>
          </cell>
          <cell r="DL81" t="str">
            <v>Đ</v>
          </cell>
          <cell r="DM81" t="str">
            <v xml:space="preserve"> </v>
          </cell>
          <cell r="DN81">
            <v>11</v>
          </cell>
          <cell r="DO81">
            <v>28</v>
          </cell>
          <cell r="DP81">
            <v>0.51851851851851849</v>
          </cell>
          <cell r="DQ81" t="str">
            <v>KO</v>
          </cell>
          <cell r="DT81" t="str">
            <v>Nữ</v>
          </cell>
          <cell r="DU81" t="str">
            <v>Đà Nẵng</v>
          </cell>
          <cell r="DV81" t="str">
            <v>0905455493</v>
          </cell>
          <cell r="DW81" t="str">
            <v>NGUYỄN NGỌC ANH THƯ - 01 ĐỖ QUANG, VĨNH TRUNG, THANH KHÊ, ĐÀ NẴNG,</v>
          </cell>
          <cell r="DY81" t="e">
            <v>#N/A</v>
          </cell>
        </row>
        <row r="82">
          <cell r="B82">
            <v>1816217084</v>
          </cell>
          <cell r="C82" t="str">
            <v>Trần Nguyễn Đài</v>
          </cell>
          <cell r="D82" t="str">
            <v>Trang</v>
          </cell>
          <cell r="E82" t="str">
            <v>13/10/1992</v>
          </cell>
          <cell r="F82" t="str">
            <v>C18KCD2B</v>
          </cell>
          <cell r="G82">
            <v>6</v>
          </cell>
          <cell r="J82">
            <v>6</v>
          </cell>
          <cell r="K82">
            <v>5.5</v>
          </cell>
          <cell r="N82">
            <v>5.5</v>
          </cell>
          <cell r="O82">
            <v>0</v>
          </cell>
          <cell r="R82">
            <v>0</v>
          </cell>
          <cell r="S82">
            <v>0</v>
          </cell>
          <cell r="T82">
            <v>0</v>
          </cell>
          <cell r="V82">
            <v>0</v>
          </cell>
          <cell r="W82">
            <v>5.6</v>
          </cell>
          <cell r="Z82">
            <v>5.6</v>
          </cell>
          <cell r="AA82">
            <v>4.8</v>
          </cell>
          <cell r="AD82">
            <v>4.8</v>
          </cell>
          <cell r="AE82">
            <v>5.0999999999999996</v>
          </cell>
          <cell r="AH82">
            <v>5.0999999999999996</v>
          </cell>
          <cell r="AI82">
            <v>3</v>
          </cell>
          <cell r="AJ82">
            <v>0</v>
          </cell>
          <cell r="AK82">
            <v>6.1</v>
          </cell>
          <cell r="AL82">
            <v>6.1</v>
          </cell>
          <cell r="AM82">
            <v>3.55</v>
          </cell>
          <cell r="AN82">
            <v>8.5</v>
          </cell>
          <cell r="AQ82">
            <v>8.5</v>
          </cell>
          <cell r="AR82">
            <v>5.6</v>
          </cell>
          <cell r="AU82">
            <v>5.6</v>
          </cell>
          <cell r="AV82">
            <v>6.8</v>
          </cell>
          <cell r="AY82">
            <v>6.8</v>
          </cell>
          <cell r="AZ82">
            <v>0</v>
          </cell>
          <cell r="BA82">
            <v>0</v>
          </cell>
          <cell r="BC82">
            <v>0</v>
          </cell>
          <cell r="BD82">
            <v>5.7</v>
          </cell>
          <cell r="BG82">
            <v>5.7</v>
          </cell>
          <cell r="BH82">
            <v>7.6</v>
          </cell>
          <cell r="BK82">
            <v>7.6</v>
          </cell>
          <cell r="BL82">
            <v>5.7</v>
          </cell>
          <cell r="BO82">
            <v>5.7</v>
          </cell>
          <cell r="BP82">
            <v>5.36</v>
          </cell>
          <cell r="BQ82">
            <v>0</v>
          </cell>
          <cell r="BT82">
            <v>0</v>
          </cell>
          <cell r="BU82">
            <v>0</v>
          </cell>
          <cell r="BV82">
            <v>0</v>
          </cell>
          <cell r="BX82">
            <v>0</v>
          </cell>
          <cell r="CB82">
            <v>0</v>
          </cell>
          <cell r="CC82">
            <v>0</v>
          </cell>
          <cell r="CD82">
            <v>0</v>
          </cell>
          <cell r="CF82">
            <v>0</v>
          </cell>
          <cell r="CG82">
            <v>0</v>
          </cell>
          <cell r="CH82">
            <v>0</v>
          </cell>
          <cell r="CJ82">
            <v>0</v>
          </cell>
          <cell r="CK82">
            <v>0</v>
          </cell>
          <cell r="CN82">
            <v>0</v>
          </cell>
          <cell r="CO82">
            <v>0</v>
          </cell>
          <cell r="CP82">
            <v>0</v>
          </cell>
          <cell r="CR82">
            <v>0</v>
          </cell>
          <cell r="CS82">
            <v>0</v>
          </cell>
          <cell r="CT82">
            <v>0</v>
          </cell>
          <cell r="CV82">
            <v>0</v>
          </cell>
          <cell r="CW82">
            <v>0</v>
          </cell>
          <cell r="CX82">
            <v>2.87</v>
          </cell>
          <cell r="DB82">
            <v>0</v>
          </cell>
          <cell r="DF82">
            <v>0</v>
          </cell>
          <cell r="DG82">
            <v>0</v>
          </cell>
          <cell r="DH82">
            <v>2.77</v>
          </cell>
          <cell r="DI82" t="str">
            <v/>
          </cell>
          <cell r="DJ82" t="str">
            <v>Tốt</v>
          </cell>
          <cell r="DK82" t="str">
            <v>Đ</v>
          </cell>
          <cell r="DL82" t="str">
            <v>Đ</v>
          </cell>
          <cell r="DM82" t="str">
            <v xml:space="preserve"> </v>
          </cell>
          <cell r="DN82">
            <v>11</v>
          </cell>
          <cell r="DO82">
            <v>28</v>
          </cell>
          <cell r="DP82">
            <v>0.51851851851851849</v>
          </cell>
          <cell r="DQ82" t="str">
            <v>KO</v>
          </cell>
          <cell r="DT82" t="str">
            <v>Nữ</v>
          </cell>
          <cell r="DU82" t="str">
            <v>Đà Nẵng</v>
          </cell>
          <cell r="DV82" t="str">
            <v>0905002284</v>
          </cell>
          <cell r="DW82">
            <v>0</v>
          </cell>
          <cell r="DY82" t="e">
            <v>#N/A</v>
          </cell>
        </row>
        <row r="84">
          <cell r="B84">
            <v>1816217090</v>
          </cell>
          <cell r="C84" t="str">
            <v>Trần Thị Linh</v>
          </cell>
          <cell r="D84" t="str">
            <v>Chi</v>
          </cell>
          <cell r="E84" t="str">
            <v>16/09/1992</v>
          </cell>
          <cell r="F84" t="str">
            <v>C18KCD2B</v>
          </cell>
          <cell r="G84">
            <v>0</v>
          </cell>
          <cell r="H84">
            <v>0</v>
          </cell>
          <cell r="J84">
            <v>0</v>
          </cell>
          <cell r="K84">
            <v>7</v>
          </cell>
          <cell r="N84">
            <v>7</v>
          </cell>
          <cell r="O84">
            <v>5.0999999999999996</v>
          </cell>
          <cell r="R84">
            <v>5.0999999999999996</v>
          </cell>
          <cell r="S84">
            <v>0</v>
          </cell>
          <cell r="T84">
            <v>0</v>
          </cell>
          <cell r="V84">
            <v>0</v>
          </cell>
          <cell r="W84">
            <v>0</v>
          </cell>
          <cell r="Z84">
            <v>0</v>
          </cell>
          <cell r="AA84">
            <v>0</v>
          </cell>
          <cell r="AD84">
            <v>0</v>
          </cell>
          <cell r="AE84">
            <v>0</v>
          </cell>
          <cell r="AF84">
            <v>0</v>
          </cell>
          <cell r="AH84">
            <v>0</v>
          </cell>
          <cell r="AI84">
            <v>0</v>
          </cell>
          <cell r="AJ84">
            <v>0</v>
          </cell>
          <cell r="AL84">
            <v>0</v>
          </cell>
          <cell r="AM84">
            <v>1.63</v>
          </cell>
          <cell r="AN84">
            <v>0</v>
          </cell>
          <cell r="AQ84">
            <v>0</v>
          </cell>
          <cell r="AR84">
            <v>0</v>
          </cell>
          <cell r="AU84">
            <v>0</v>
          </cell>
          <cell r="AV84">
            <v>0</v>
          </cell>
          <cell r="AY84">
            <v>0</v>
          </cell>
          <cell r="AZ84">
            <v>0</v>
          </cell>
          <cell r="BC84">
            <v>0</v>
          </cell>
          <cell r="BD84">
            <v>0</v>
          </cell>
          <cell r="BG84">
            <v>0</v>
          </cell>
          <cell r="BH84">
            <v>0</v>
          </cell>
          <cell r="BK84">
            <v>0</v>
          </cell>
          <cell r="BL84">
            <v>0</v>
          </cell>
          <cell r="BO84">
            <v>0</v>
          </cell>
          <cell r="BP84">
            <v>0</v>
          </cell>
          <cell r="BQ84">
            <v>0</v>
          </cell>
          <cell r="BT84">
            <v>0</v>
          </cell>
          <cell r="BU84">
            <v>0</v>
          </cell>
          <cell r="BX84">
            <v>0</v>
          </cell>
          <cell r="CX84">
            <v>0.54</v>
          </cell>
          <cell r="DN84">
            <v>12</v>
          </cell>
          <cell r="DO84">
            <v>30</v>
          </cell>
          <cell r="DP84">
            <v>0.55555555555555558</v>
          </cell>
          <cell r="DT84" t="str">
            <v>Nữ</v>
          </cell>
          <cell r="DU84" t="str">
            <v>QUẢNG BÌNH</v>
          </cell>
          <cell r="DV84" t="str">
            <v>0923888997</v>
          </cell>
          <cell r="DW84" t="str">
            <v>TRẦN THỊ LINH CHI, K408 H47/102 HOÀNG DIỆU, ĐÀ NẴNG</v>
          </cell>
          <cell r="DX84" t="str">
            <v>Nợ HP</v>
          </cell>
        </row>
        <row r="85">
          <cell r="B85">
            <v>1816217016</v>
          </cell>
          <cell r="C85" t="str">
            <v>Phan Thị</v>
          </cell>
          <cell r="D85" t="str">
            <v>Dung</v>
          </cell>
          <cell r="E85" t="str">
            <v>12/11/1991</v>
          </cell>
          <cell r="F85" t="str">
            <v>C18KCD1B</v>
          </cell>
          <cell r="G85">
            <v>0</v>
          </cell>
          <cell r="H85">
            <v>0</v>
          </cell>
          <cell r="J85">
            <v>0</v>
          </cell>
          <cell r="K85">
            <v>2.6</v>
          </cell>
          <cell r="N85">
            <v>2.6</v>
          </cell>
          <cell r="O85">
            <v>0</v>
          </cell>
          <cell r="R85">
            <v>0</v>
          </cell>
          <cell r="S85">
            <v>0</v>
          </cell>
          <cell r="T85">
            <v>0</v>
          </cell>
          <cell r="V85">
            <v>0</v>
          </cell>
          <cell r="W85">
            <v>0</v>
          </cell>
          <cell r="Z85">
            <v>0</v>
          </cell>
          <cell r="AA85">
            <v>0</v>
          </cell>
          <cell r="AD85">
            <v>0</v>
          </cell>
          <cell r="AE85">
            <v>0</v>
          </cell>
          <cell r="AF85">
            <v>0</v>
          </cell>
          <cell r="AH85">
            <v>0</v>
          </cell>
          <cell r="AI85">
            <v>0</v>
          </cell>
          <cell r="AJ85">
            <v>0</v>
          </cell>
          <cell r="AL85">
            <v>0</v>
          </cell>
          <cell r="AM85">
            <v>0.28999999999999998</v>
          </cell>
          <cell r="AN85">
            <v>0</v>
          </cell>
          <cell r="AQ85">
            <v>0</v>
          </cell>
          <cell r="AR85">
            <v>0</v>
          </cell>
          <cell r="AU85">
            <v>0</v>
          </cell>
          <cell r="AV85">
            <v>0</v>
          </cell>
          <cell r="AY85">
            <v>0</v>
          </cell>
          <cell r="AZ85">
            <v>0</v>
          </cell>
          <cell r="BC85">
            <v>0</v>
          </cell>
          <cell r="BD85">
            <v>0</v>
          </cell>
          <cell r="BG85">
            <v>0</v>
          </cell>
          <cell r="BH85">
            <v>0</v>
          </cell>
          <cell r="BK85">
            <v>0</v>
          </cell>
          <cell r="BL85">
            <v>0</v>
          </cell>
          <cell r="BO85">
            <v>0</v>
          </cell>
          <cell r="BP85">
            <v>0</v>
          </cell>
          <cell r="BQ85">
            <v>0</v>
          </cell>
          <cell r="BT85">
            <v>0</v>
          </cell>
          <cell r="BU85">
            <v>0</v>
          </cell>
          <cell r="BX85">
            <v>0</v>
          </cell>
          <cell r="CX85">
            <v>0.1</v>
          </cell>
          <cell r="DN85">
            <v>14</v>
          </cell>
          <cell r="DO85">
            <v>35</v>
          </cell>
          <cell r="DP85">
            <v>0.64814814814814814</v>
          </cell>
          <cell r="DT85" t="str">
            <v>Nữ</v>
          </cell>
          <cell r="DU85" t="str">
            <v>HUẾ</v>
          </cell>
          <cell r="DV85" t="str">
            <v>0905417066</v>
          </cell>
          <cell r="DW85" t="str">
            <v>K351/27 NGUYỄN PHƯỚC NGUYÊN- TP ĐÀ NẴNG</v>
          </cell>
          <cell r="DX85" t="str">
            <v>Nợ HP</v>
          </cell>
        </row>
        <row r="86">
          <cell r="B86">
            <v>1816217022</v>
          </cell>
          <cell r="C86" t="str">
            <v>Mai Thị Thùy</v>
          </cell>
          <cell r="D86" t="str">
            <v>Dung</v>
          </cell>
          <cell r="E86" t="str">
            <v>15/05/1987</v>
          </cell>
          <cell r="F86" t="str">
            <v>C18KCD2B</v>
          </cell>
          <cell r="G86">
            <v>0</v>
          </cell>
          <cell r="H86">
            <v>0</v>
          </cell>
          <cell r="J86">
            <v>0</v>
          </cell>
          <cell r="K86">
            <v>8.3000000000000007</v>
          </cell>
          <cell r="N86">
            <v>8.3000000000000007</v>
          </cell>
          <cell r="O86">
            <v>9.6999999999999993</v>
          </cell>
          <cell r="R86">
            <v>9.6999999999999993</v>
          </cell>
          <cell r="S86">
            <v>8.9</v>
          </cell>
          <cell r="V86">
            <v>8.9</v>
          </cell>
          <cell r="W86">
            <v>7.6</v>
          </cell>
          <cell r="Z86">
            <v>7.6</v>
          </cell>
          <cell r="AA86">
            <v>6.8</v>
          </cell>
          <cell r="AD86">
            <v>6.8</v>
          </cell>
          <cell r="AE86">
            <v>6.4</v>
          </cell>
          <cell r="AH86">
            <v>6.4</v>
          </cell>
          <cell r="AI86">
            <v>7.4</v>
          </cell>
          <cell r="AL86">
            <v>7.4</v>
          </cell>
          <cell r="AM86">
            <v>7.07</v>
          </cell>
          <cell r="AN86">
            <v>0</v>
          </cell>
          <cell r="AQ86">
            <v>0</v>
          </cell>
          <cell r="AR86">
            <v>0</v>
          </cell>
          <cell r="AU86">
            <v>0</v>
          </cell>
          <cell r="AV86">
            <v>0</v>
          </cell>
          <cell r="AY86">
            <v>0</v>
          </cell>
          <cell r="AZ86">
            <v>0</v>
          </cell>
          <cell r="BC86">
            <v>0</v>
          </cell>
          <cell r="BD86">
            <v>0</v>
          </cell>
          <cell r="BG86">
            <v>0</v>
          </cell>
          <cell r="BH86">
            <v>0</v>
          </cell>
          <cell r="BK86">
            <v>0</v>
          </cell>
          <cell r="BL86">
            <v>0</v>
          </cell>
          <cell r="BO86">
            <v>0</v>
          </cell>
          <cell r="BP86">
            <v>0</v>
          </cell>
          <cell r="BQ86">
            <v>0</v>
          </cell>
          <cell r="BT86">
            <v>0</v>
          </cell>
          <cell r="BU86">
            <v>0</v>
          </cell>
          <cell r="BX86">
            <v>0</v>
          </cell>
          <cell r="CX86">
            <v>2.36</v>
          </cell>
          <cell r="DN86">
            <v>8</v>
          </cell>
          <cell r="DO86">
            <v>19</v>
          </cell>
          <cell r="DP86">
            <v>0.35185185185185186</v>
          </cell>
          <cell r="DT86" t="str">
            <v>Nữ</v>
          </cell>
          <cell r="DU86" t="str">
            <v>ĐÀ NẴNG</v>
          </cell>
          <cell r="DV86" t="str">
            <v>01234330002</v>
          </cell>
          <cell r="DW86" t="str">
            <v>K142/29 NGUYỄN DUY HIỆU- TP ĐÀ NẴNG</v>
          </cell>
          <cell r="DX86" t="str">
            <v>Nợ HP</v>
          </cell>
        </row>
        <row r="87">
          <cell r="B87">
            <v>1816217042</v>
          </cell>
          <cell r="C87" t="str">
            <v>Lê Thị Thúy</v>
          </cell>
          <cell r="D87" t="str">
            <v>Hằng</v>
          </cell>
          <cell r="E87" t="str">
            <v>27/08/1988</v>
          </cell>
          <cell r="F87" t="str">
            <v>C18KCD2B</v>
          </cell>
          <cell r="G87">
            <v>5.4</v>
          </cell>
          <cell r="J87">
            <v>5.4</v>
          </cell>
          <cell r="K87">
            <v>6.5</v>
          </cell>
          <cell r="N87">
            <v>6.5</v>
          </cell>
          <cell r="O87">
            <v>7.1</v>
          </cell>
          <cell r="R87">
            <v>7.1</v>
          </cell>
          <cell r="S87">
            <v>6.4</v>
          </cell>
          <cell r="V87">
            <v>6.4</v>
          </cell>
          <cell r="W87">
            <v>6</v>
          </cell>
          <cell r="Z87">
            <v>6</v>
          </cell>
          <cell r="AA87">
            <v>8.3000000000000007</v>
          </cell>
          <cell r="AD87">
            <v>8.3000000000000007</v>
          </cell>
          <cell r="AE87">
            <v>6.6</v>
          </cell>
          <cell r="AH87">
            <v>6.6</v>
          </cell>
          <cell r="AI87">
            <v>4.7</v>
          </cell>
          <cell r="AL87">
            <v>4.7</v>
          </cell>
          <cell r="AM87">
            <v>6.72</v>
          </cell>
          <cell r="AN87">
            <v>0</v>
          </cell>
          <cell r="AQ87">
            <v>0</v>
          </cell>
          <cell r="AR87">
            <v>0</v>
          </cell>
          <cell r="AU87">
            <v>0</v>
          </cell>
          <cell r="AV87">
            <v>0</v>
          </cell>
          <cell r="AY87">
            <v>0</v>
          </cell>
          <cell r="AZ87">
            <v>0</v>
          </cell>
          <cell r="BC87">
            <v>0</v>
          </cell>
          <cell r="BD87">
            <v>0</v>
          </cell>
          <cell r="BG87">
            <v>0</v>
          </cell>
          <cell r="BH87">
            <v>0</v>
          </cell>
          <cell r="BK87">
            <v>0</v>
          </cell>
          <cell r="BL87">
            <v>0</v>
          </cell>
          <cell r="BO87">
            <v>0</v>
          </cell>
          <cell r="BP87">
            <v>0</v>
          </cell>
          <cell r="BQ87">
            <v>0</v>
          </cell>
          <cell r="BT87">
            <v>0</v>
          </cell>
          <cell r="BU87">
            <v>0</v>
          </cell>
          <cell r="BX87">
            <v>0</v>
          </cell>
          <cell r="CX87">
            <v>2.2400000000000002</v>
          </cell>
          <cell r="DN87">
            <v>7</v>
          </cell>
          <cell r="DO87">
            <v>17</v>
          </cell>
          <cell r="DP87">
            <v>0.31481481481481483</v>
          </cell>
          <cell r="DT87" t="str">
            <v>Nữ</v>
          </cell>
          <cell r="DU87" t="str">
            <v>ĐÀ NẴNG</v>
          </cell>
          <cell r="DV87" t="str">
            <v>0905321222</v>
          </cell>
          <cell r="DW87" t="str">
            <v>LÊ THỊ THÚY HẰNG, K223/22 TRƯỜNG CHINH, THUẬN AN, AN KHÊ, ĐÀ NẴNG</v>
          </cell>
          <cell r="DX87" t="str">
            <v>Nợ HP</v>
          </cell>
        </row>
        <row r="88">
          <cell r="B88">
            <v>1816217073</v>
          </cell>
          <cell r="C88" t="str">
            <v>Dương Hoài</v>
          </cell>
          <cell r="D88" t="str">
            <v>Lý</v>
          </cell>
          <cell r="E88" t="str">
            <v>21/05/1991</v>
          </cell>
          <cell r="F88" t="str">
            <v>C18KCD2B</v>
          </cell>
          <cell r="G88">
            <v>0</v>
          </cell>
          <cell r="H88">
            <v>0</v>
          </cell>
          <cell r="J88">
            <v>0</v>
          </cell>
          <cell r="K88">
            <v>0</v>
          </cell>
          <cell r="N88">
            <v>0</v>
          </cell>
          <cell r="O88">
            <v>0</v>
          </cell>
          <cell r="R88">
            <v>0</v>
          </cell>
          <cell r="S88">
            <v>0</v>
          </cell>
          <cell r="T88">
            <v>0</v>
          </cell>
          <cell r="V88">
            <v>0</v>
          </cell>
          <cell r="W88">
            <v>0</v>
          </cell>
          <cell r="Z88">
            <v>0</v>
          </cell>
          <cell r="AA88">
            <v>0</v>
          </cell>
          <cell r="AD88">
            <v>0</v>
          </cell>
          <cell r="AE88">
            <v>0</v>
          </cell>
          <cell r="AF88">
            <v>0</v>
          </cell>
          <cell r="AH88">
            <v>0</v>
          </cell>
          <cell r="AI88">
            <v>0</v>
          </cell>
          <cell r="AJ88">
            <v>0</v>
          </cell>
          <cell r="AL88">
            <v>0</v>
          </cell>
          <cell r="AM88">
            <v>0</v>
          </cell>
          <cell r="AN88">
            <v>0</v>
          </cell>
          <cell r="AQ88">
            <v>0</v>
          </cell>
          <cell r="AR88">
            <v>0</v>
          </cell>
          <cell r="AU88">
            <v>0</v>
          </cell>
          <cell r="AV88">
            <v>0</v>
          </cell>
          <cell r="AY88">
            <v>0</v>
          </cell>
          <cell r="AZ88">
            <v>0</v>
          </cell>
          <cell r="BC88">
            <v>0</v>
          </cell>
          <cell r="BD88">
            <v>0</v>
          </cell>
          <cell r="BG88">
            <v>0</v>
          </cell>
          <cell r="BH88">
            <v>0</v>
          </cell>
          <cell r="BK88">
            <v>0</v>
          </cell>
          <cell r="BL88">
            <v>0</v>
          </cell>
          <cell r="BO88">
            <v>0</v>
          </cell>
          <cell r="BP88">
            <v>0</v>
          </cell>
          <cell r="BQ88">
            <v>0</v>
          </cell>
          <cell r="BT88">
            <v>0</v>
          </cell>
          <cell r="BU88">
            <v>0</v>
          </cell>
          <cell r="BX88">
            <v>0</v>
          </cell>
          <cell r="CX88">
            <v>0</v>
          </cell>
          <cell r="DN88">
            <v>14</v>
          </cell>
          <cell r="DO88">
            <v>35</v>
          </cell>
          <cell r="DP88">
            <v>0.64814814814814814</v>
          </cell>
          <cell r="DT88" t="str">
            <v>Nữ</v>
          </cell>
          <cell r="DU88" t="str">
            <v>QUẢNG BÌNH</v>
          </cell>
          <cell r="DV88" t="str">
            <v>01263680208</v>
          </cell>
          <cell r="DW88" t="str">
            <v>DƯƠNG HOÀI LÝ, 115 PHAN CHÂU TRINH, ĐÀ NẴNG</v>
          </cell>
          <cell r="DX88" t="str">
            <v>Nợ HP</v>
          </cell>
        </row>
        <row r="89">
          <cell r="B89">
            <v>1816217056</v>
          </cell>
          <cell r="C89" t="str">
            <v>Trần Thị Ngọc</v>
          </cell>
          <cell r="D89" t="str">
            <v>Mai</v>
          </cell>
          <cell r="E89" t="str">
            <v>12/01/1990</v>
          </cell>
          <cell r="F89" t="str">
            <v>C18KCD1B</v>
          </cell>
          <cell r="G89">
            <v>8.5</v>
          </cell>
          <cell r="J89">
            <v>8.5</v>
          </cell>
          <cell r="K89">
            <v>2.2000000000000002</v>
          </cell>
          <cell r="N89">
            <v>2.2000000000000002</v>
          </cell>
          <cell r="O89">
            <v>5.7</v>
          </cell>
          <cell r="R89">
            <v>5.7</v>
          </cell>
          <cell r="S89">
            <v>0</v>
          </cell>
          <cell r="T89">
            <v>0</v>
          </cell>
          <cell r="V89">
            <v>0</v>
          </cell>
          <cell r="W89">
            <v>7.9</v>
          </cell>
          <cell r="Z89">
            <v>7.9</v>
          </cell>
          <cell r="AA89">
            <v>8.4</v>
          </cell>
          <cell r="AD89">
            <v>8.4</v>
          </cell>
          <cell r="AE89">
            <v>5.8</v>
          </cell>
          <cell r="AH89">
            <v>5.8</v>
          </cell>
          <cell r="AI89">
            <v>4.0999999999999996</v>
          </cell>
          <cell r="AL89">
            <v>4.0999999999999996</v>
          </cell>
          <cell r="AM89">
            <v>5.38</v>
          </cell>
          <cell r="AN89">
            <v>0</v>
          </cell>
          <cell r="AQ89">
            <v>0</v>
          </cell>
          <cell r="AR89">
            <v>0</v>
          </cell>
          <cell r="AU89">
            <v>0</v>
          </cell>
          <cell r="AV89">
            <v>0</v>
          </cell>
          <cell r="AY89">
            <v>0</v>
          </cell>
          <cell r="AZ89">
            <v>0</v>
          </cell>
          <cell r="BC89">
            <v>0</v>
          </cell>
          <cell r="BD89">
            <v>0</v>
          </cell>
          <cell r="BG89">
            <v>0</v>
          </cell>
          <cell r="BH89">
            <v>0</v>
          </cell>
          <cell r="BK89">
            <v>0</v>
          </cell>
          <cell r="BL89">
            <v>0</v>
          </cell>
          <cell r="BO89">
            <v>0</v>
          </cell>
          <cell r="BP89">
            <v>0</v>
          </cell>
          <cell r="BQ89">
            <v>0</v>
          </cell>
          <cell r="BT89">
            <v>0</v>
          </cell>
          <cell r="BU89">
            <v>0</v>
          </cell>
          <cell r="BX89">
            <v>0</v>
          </cell>
          <cell r="CX89">
            <v>1.79</v>
          </cell>
          <cell r="DN89">
            <v>9</v>
          </cell>
          <cell r="DO89">
            <v>22</v>
          </cell>
          <cell r="DP89">
            <v>0.40740740740740738</v>
          </cell>
          <cell r="DT89" t="str">
            <v>Nữ</v>
          </cell>
          <cell r="DU89" t="str">
            <v>ĐÀ NẴNG</v>
          </cell>
          <cell r="DV89" t="str">
            <v>0905029937</v>
          </cell>
          <cell r="DW89" t="str">
            <v>TRẦN THỊ NGỌC MAI, 153 PHẠM NHƯ XƯƠNG, HÒA KHÁNH NAM, LIÊN CHIỂU, ĐÀ NẴNG</v>
          </cell>
          <cell r="DX89" t="str">
            <v>Nợ HP</v>
          </cell>
        </row>
        <row r="90">
          <cell r="B90">
            <v>1817217008</v>
          </cell>
          <cell r="C90" t="str">
            <v>Nguyễn Anh</v>
          </cell>
          <cell r="D90" t="str">
            <v>Quân</v>
          </cell>
          <cell r="E90" t="str">
            <v>29/06/1992</v>
          </cell>
          <cell r="F90" t="str">
            <v>C18KCD2B</v>
          </cell>
          <cell r="G90">
            <v>6.5</v>
          </cell>
          <cell r="J90">
            <v>6.5</v>
          </cell>
          <cell r="K90">
            <v>6.9</v>
          </cell>
          <cell r="N90">
            <v>6.9</v>
          </cell>
          <cell r="O90">
            <v>0</v>
          </cell>
          <cell r="R90">
            <v>0</v>
          </cell>
          <cell r="S90">
            <v>6</v>
          </cell>
          <cell r="V90">
            <v>6</v>
          </cell>
          <cell r="W90">
            <v>0</v>
          </cell>
          <cell r="Z90">
            <v>0</v>
          </cell>
          <cell r="AA90">
            <v>7.5</v>
          </cell>
          <cell r="AD90">
            <v>7.5</v>
          </cell>
          <cell r="AE90">
            <v>5.3</v>
          </cell>
          <cell r="AH90">
            <v>5.3</v>
          </cell>
          <cell r="AI90">
            <v>7.2</v>
          </cell>
          <cell r="AL90">
            <v>7.2</v>
          </cell>
          <cell r="AM90">
            <v>4.62</v>
          </cell>
          <cell r="AN90">
            <v>0</v>
          </cell>
          <cell r="AQ90">
            <v>0</v>
          </cell>
          <cell r="AR90">
            <v>0</v>
          </cell>
          <cell r="AU90">
            <v>0</v>
          </cell>
          <cell r="AV90">
            <v>0</v>
          </cell>
          <cell r="AY90">
            <v>0</v>
          </cell>
          <cell r="AZ90">
            <v>0</v>
          </cell>
          <cell r="BC90">
            <v>0</v>
          </cell>
          <cell r="BD90">
            <v>0</v>
          </cell>
          <cell r="BG90">
            <v>0</v>
          </cell>
          <cell r="BH90">
            <v>0</v>
          </cell>
          <cell r="BK90">
            <v>0</v>
          </cell>
          <cell r="BL90">
            <v>0</v>
          </cell>
          <cell r="BO90">
            <v>0</v>
          </cell>
          <cell r="BP90">
            <v>0</v>
          </cell>
          <cell r="BQ90">
            <v>0</v>
          </cell>
          <cell r="BT90">
            <v>0</v>
          </cell>
          <cell r="BU90">
            <v>0</v>
          </cell>
          <cell r="BX90">
            <v>0</v>
          </cell>
          <cell r="CX90">
            <v>1.54</v>
          </cell>
          <cell r="DN90">
            <v>9</v>
          </cell>
          <cell r="DO90">
            <v>22</v>
          </cell>
          <cell r="DP90">
            <v>0.40740740740740738</v>
          </cell>
          <cell r="DT90" t="str">
            <v>Nam</v>
          </cell>
          <cell r="DU90" t="str">
            <v>ĐÀ NẴNG</v>
          </cell>
          <cell r="DV90" t="str">
            <v>0905274439</v>
          </cell>
          <cell r="DW90" t="str">
            <v>109 TÔN ĐỨC THẮNG- TP ĐÀ NẴNG</v>
          </cell>
          <cell r="DX90" t="str">
            <v>Nợ HP</v>
          </cell>
        </row>
        <row r="91">
          <cell r="B91">
            <v>1817217057</v>
          </cell>
          <cell r="C91" t="str">
            <v>Võ Anh</v>
          </cell>
          <cell r="D91" t="str">
            <v>Tấn</v>
          </cell>
          <cell r="E91" t="str">
            <v>22/11/1990</v>
          </cell>
          <cell r="F91" t="str">
            <v>C18KCD1B</v>
          </cell>
          <cell r="G91">
            <v>0</v>
          </cell>
          <cell r="H91">
            <v>0</v>
          </cell>
          <cell r="J91">
            <v>0</v>
          </cell>
          <cell r="K91">
            <v>2.5</v>
          </cell>
          <cell r="N91">
            <v>2.5</v>
          </cell>
          <cell r="O91">
            <v>0</v>
          </cell>
          <cell r="R91">
            <v>0</v>
          </cell>
          <cell r="S91">
            <v>0</v>
          </cell>
          <cell r="T91">
            <v>0</v>
          </cell>
          <cell r="V91">
            <v>0</v>
          </cell>
          <cell r="W91">
            <v>0</v>
          </cell>
          <cell r="Z91">
            <v>0</v>
          </cell>
          <cell r="AA91">
            <v>0</v>
          </cell>
          <cell r="AD91">
            <v>0</v>
          </cell>
          <cell r="AE91">
            <v>0</v>
          </cell>
          <cell r="AF91">
            <v>0</v>
          </cell>
          <cell r="AH91">
            <v>0</v>
          </cell>
          <cell r="AI91">
            <v>0</v>
          </cell>
          <cell r="AJ91">
            <v>0</v>
          </cell>
          <cell r="AL91">
            <v>0</v>
          </cell>
          <cell r="AM91">
            <v>0.28000000000000003</v>
          </cell>
          <cell r="AN91">
            <v>0</v>
          </cell>
          <cell r="AQ91">
            <v>0</v>
          </cell>
          <cell r="AR91">
            <v>0</v>
          </cell>
          <cell r="AU91">
            <v>0</v>
          </cell>
          <cell r="AV91">
            <v>0</v>
          </cell>
          <cell r="AY91">
            <v>0</v>
          </cell>
          <cell r="AZ91">
            <v>0</v>
          </cell>
          <cell r="BC91">
            <v>0</v>
          </cell>
          <cell r="BD91">
            <v>0</v>
          </cell>
          <cell r="BG91">
            <v>0</v>
          </cell>
          <cell r="BH91">
            <v>0</v>
          </cell>
          <cell r="BK91">
            <v>0</v>
          </cell>
          <cell r="BL91">
            <v>0</v>
          </cell>
          <cell r="BO91">
            <v>0</v>
          </cell>
          <cell r="BP91">
            <v>0</v>
          </cell>
          <cell r="BQ91">
            <v>0</v>
          </cell>
          <cell r="BT91">
            <v>0</v>
          </cell>
          <cell r="BU91">
            <v>0</v>
          </cell>
          <cell r="BX91">
            <v>0</v>
          </cell>
          <cell r="CX91">
            <v>0.09</v>
          </cell>
          <cell r="DN91">
            <v>14</v>
          </cell>
          <cell r="DO91">
            <v>35</v>
          </cell>
          <cell r="DP91">
            <v>0.64814814814814814</v>
          </cell>
          <cell r="DT91" t="str">
            <v>Nam</v>
          </cell>
          <cell r="DU91" t="str">
            <v>QUẢNG NAM</v>
          </cell>
          <cell r="DV91" t="str">
            <v>01675143600</v>
          </cell>
          <cell r="DW91" t="str">
            <v>VÕ ANH TẤN, TỔ 8, PHONG NGŨ TÂY, ĐIỆN THẮNG NAM, ĐIỆN BÀN, QUẢNG NAM</v>
          </cell>
          <cell r="DX91" t="str">
            <v>Nợ HP</v>
          </cell>
        </row>
        <row r="92">
          <cell r="B92">
            <v>1816217051</v>
          </cell>
          <cell r="C92" t="str">
            <v xml:space="preserve">Nguyễn Thị Thanh </v>
          </cell>
          <cell r="D92" t="str">
            <v>Thi</v>
          </cell>
          <cell r="E92" t="str">
            <v>02/11/1991</v>
          </cell>
          <cell r="F92" t="str">
            <v>C18KCD1B</v>
          </cell>
          <cell r="G92">
            <v>0</v>
          </cell>
          <cell r="H92">
            <v>0</v>
          </cell>
          <cell r="J92">
            <v>0</v>
          </cell>
          <cell r="K92">
            <v>6.5</v>
          </cell>
          <cell r="N92">
            <v>6.5</v>
          </cell>
          <cell r="O92">
            <v>0</v>
          </cell>
          <cell r="R92">
            <v>0</v>
          </cell>
          <cell r="S92">
            <v>0</v>
          </cell>
          <cell r="T92">
            <v>0</v>
          </cell>
          <cell r="V92">
            <v>0</v>
          </cell>
          <cell r="W92">
            <v>6</v>
          </cell>
          <cell r="Z92">
            <v>6</v>
          </cell>
          <cell r="AA92">
            <v>6.3</v>
          </cell>
          <cell r="AD92">
            <v>6.3</v>
          </cell>
          <cell r="AE92">
            <v>0</v>
          </cell>
          <cell r="AF92">
            <v>0</v>
          </cell>
          <cell r="AH92">
            <v>0</v>
          </cell>
          <cell r="AI92">
            <v>7.1</v>
          </cell>
          <cell r="AL92">
            <v>7.1</v>
          </cell>
          <cell r="AM92">
            <v>2.44</v>
          </cell>
          <cell r="AN92">
            <v>0</v>
          </cell>
          <cell r="AQ92">
            <v>0</v>
          </cell>
          <cell r="AR92">
            <v>0</v>
          </cell>
          <cell r="AU92">
            <v>0</v>
          </cell>
          <cell r="AV92">
            <v>0</v>
          </cell>
          <cell r="AY92">
            <v>0</v>
          </cell>
          <cell r="AZ92">
            <v>0</v>
          </cell>
          <cell r="BC92">
            <v>0</v>
          </cell>
          <cell r="BD92">
            <v>0</v>
          </cell>
          <cell r="BG92">
            <v>0</v>
          </cell>
          <cell r="BH92">
            <v>0</v>
          </cell>
          <cell r="BK92">
            <v>0</v>
          </cell>
          <cell r="BL92">
            <v>0</v>
          </cell>
          <cell r="BO92">
            <v>0</v>
          </cell>
          <cell r="BP92">
            <v>0</v>
          </cell>
          <cell r="BQ92">
            <v>0</v>
          </cell>
          <cell r="BT92">
            <v>0</v>
          </cell>
          <cell r="BU92">
            <v>0</v>
          </cell>
          <cell r="BX92">
            <v>0</v>
          </cell>
          <cell r="CX92">
            <v>0.81</v>
          </cell>
          <cell r="DN92">
            <v>11</v>
          </cell>
          <cell r="DO92">
            <v>28</v>
          </cell>
          <cell r="DP92">
            <v>0.51851851851851849</v>
          </cell>
          <cell r="DT92" t="str">
            <v>Nữ</v>
          </cell>
          <cell r="DU92" t="str">
            <v>ĐÀ NẴNG</v>
          </cell>
          <cell r="DV92" t="str">
            <v>0905515306</v>
          </cell>
          <cell r="DW92" t="str">
            <v>NGUYỄN THỊ THANH THI, H34/03 K266 HOÀNG DIỆU, ĐÀ NẴNG</v>
          </cell>
          <cell r="DX92" t="str">
            <v>Nợ HP</v>
          </cell>
        </row>
        <row r="93">
          <cell r="B93">
            <v>1816217089</v>
          </cell>
          <cell r="C93" t="str">
            <v>Dương Thị Thanh</v>
          </cell>
          <cell r="D93" t="str">
            <v>Thúy</v>
          </cell>
          <cell r="E93" t="str">
            <v>01/01/1987</v>
          </cell>
          <cell r="F93" t="str">
            <v>C18KCD2B</v>
          </cell>
          <cell r="G93">
            <v>0</v>
          </cell>
          <cell r="H93">
            <v>0</v>
          </cell>
          <cell r="J93">
            <v>0</v>
          </cell>
          <cell r="K93">
            <v>0</v>
          </cell>
          <cell r="N93">
            <v>0</v>
          </cell>
          <cell r="O93">
            <v>0</v>
          </cell>
          <cell r="R93">
            <v>0</v>
          </cell>
          <cell r="S93">
            <v>0</v>
          </cell>
          <cell r="T93">
            <v>0</v>
          </cell>
          <cell r="V93">
            <v>0</v>
          </cell>
          <cell r="W93">
            <v>0</v>
          </cell>
          <cell r="Z93">
            <v>0</v>
          </cell>
          <cell r="AA93">
            <v>0</v>
          </cell>
          <cell r="AD93">
            <v>0</v>
          </cell>
          <cell r="AE93">
            <v>0</v>
          </cell>
          <cell r="AF93">
            <v>0</v>
          </cell>
          <cell r="AH93">
            <v>0</v>
          </cell>
          <cell r="AI93">
            <v>0</v>
          </cell>
          <cell r="AJ93">
            <v>0</v>
          </cell>
          <cell r="AL93">
            <v>0</v>
          </cell>
          <cell r="AM93">
            <v>0</v>
          </cell>
          <cell r="AN93">
            <v>0</v>
          </cell>
          <cell r="AQ93">
            <v>0</v>
          </cell>
          <cell r="AR93">
            <v>0</v>
          </cell>
          <cell r="AU93">
            <v>0</v>
          </cell>
          <cell r="AV93">
            <v>0</v>
          </cell>
          <cell r="AY93">
            <v>0</v>
          </cell>
          <cell r="AZ93">
            <v>0</v>
          </cell>
          <cell r="BC93">
            <v>0</v>
          </cell>
          <cell r="BD93">
            <v>0</v>
          </cell>
          <cell r="BG93">
            <v>0</v>
          </cell>
          <cell r="BH93">
            <v>0</v>
          </cell>
          <cell r="BK93">
            <v>0</v>
          </cell>
          <cell r="BL93">
            <v>0</v>
          </cell>
          <cell r="BO93">
            <v>0</v>
          </cell>
          <cell r="BP93">
            <v>0</v>
          </cell>
          <cell r="BQ93">
            <v>0</v>
          </cell>
          <cell r="BT93">
            <v>0</v>
          </cell>
          <cell r="BU93">
            <v>0</v>
          </cell>
          <cell r="BX93">
            <v>0</v>
          </cell>
          <cell r="CX93">
            <v>0</v>
          </cell>
          <cell r="DN93">
            <v>14</v>
          </cell>
          <cell r="DO93">
            <v>35</v>
          </cell>
          <cell r="DP93">
            <v>0.64814814814814814</v>
          </cell>
          <cell r="DT93" t="str">
            <v>Nữ</v>
          </cell>
          <cell r="DU93" t="str">
            <v>QUẢNG NAM</v>
          </cell>
          <cell r="DV93" t="str">
            <v>01227496663</v>
          </cell>
          <cell r="DW93" t="str">
            <v>DƯƠNG THỊ THANH THÚY, TỔ 19, QUÝ HƯƠNG, BÌNH QUÝ, THĂNG BÌNH, QUẢNG NAM</v>
          </cell>
          <cell r="DX93" t="str">
            <v>Nợ HP</v>
          </cell>
        </row>
        <row r="94">
          <cell r="B94">
            <v>1816217010</v>
          </cell>
          <cell r="C94" t="str">
            <v>Trần Vũ Nguyên</v>
          </cell>
          <cell r="D94" t="str">
            <v>Thư</v>
          </cell>
          <cell r="E94" t="str">
            <v>04/08/1991</v>
          </cell>
          <cell r="F94" t="str">
            <v>C18KCD2B</v>
          </cell>
          <cell r="G94">
            <v>5.2</v>
          </cell>
          <cell r="J94">
            <v>5.2</v>
          </cell>
          <cell r="K94">
            <v>0</v>
          </cell>
          <cell r="N94">
            <v>0</v>
          </cell>
          <cell r="O94">
            <v>4</v>
          </cell>
          <cell r="R94">
            <v>4</v>
          </cell>
          <cell r="S94">
            <v>0</v>
          </cell>
          <cell r="T94">
            <v>0</v>
          </cell>
          <cell r="V94">
            <v>0</v>
          </cell>
          <cell r="W94">
            <v>6.2</v>
          </cell>
          <cell r="Z94">
            <v>6.2</v>
          </cell>
          <cell r="AA94">
            <v>6.4</v>
          </cell>
          <cell r="AD94">
            <v>6.4</v>
          </cell>
          <cell r="AE94">
            <v>0</v>
          </cell>
          <cell r="AF94">
            <v>0</v>
          </cell>
          <cell r="AH94">
            <v>0</v>
          </cell>
          <cell r="AI94">
            <v>0</v>
          </cell>
          <cell r="AJ94">
            <v>0</v>
          </cell>
          <cell r="AL94">
            <v>0</v>
          </cell>
          <cell r="AM94">
            <v>3</v>
          </cell>
          <cell r="AN94">
            <v>0</v>
          </cell>
          <cell r="AQ94">
            <v>0</v>
          </cell>
          <cell r="AR94">
            <v>0</v>
          </cell>
          <cell r="AU94">
            <v>0</v>
          </cell>
          <cell r="AV94">
            <v>0</v>
          </cell>
          <cell r="AY94">
            <v>0</v>
          </cell>
          <cell r="AZ94">
            <v>0</v>
          </cell>
          <cell r="BC94">
            <v>0</v>
          </cell>
          <cell r="BD94">
            <v>0</v>
          </cell>
          <cell r="BG94">
            <v>0</v>
          </cell>
          <cell r="BH94">
            <v>0</v>
          </cell>
          <cell r="BK94">
            <v>0</v>
          </cell>
          <cell r="BL94">
            <v>0</v>
          </cell>
          <cell r="BO94">
            <v>0</v>
          </cell>
          <cell r="BP94">
            <v>0</v>
          </cell>
          <cell r="BQ94">
            <v>0</v>
          </cell>
          <cell r="BT94">
            <v>0</v>
          </cell>
          <cell r="BU94">
            <v>0</v>
          </cell>
          <cell r="BX94">
            <v>0</v>
          </cell>
          <cell r="CX94">
            <v>1</v>
          </cell>
          <cell r="DN94">
            <v>10</v>
          </cell>
          <cell r="DO94">
            <v>25</v>
          </cell>
          <cell r="DP94">
            <v>0.46296296296296297</v>
          </cell>
          <cell r="DT94" t="str">
            <v>Nữ</v>
          </cell>
          <cell r="DU94" t="str">
            <v>QUẢNG NAM</v>
          </cell>
          <cell r="DV94" t="str">
            <v>01213899853</v>
          </cell>
          <cell r="DW94" t="str">
            <v>VÕ THỊ THANH THỦY, TRƯỜNG THCS TRẦN CAO VÂN- HUYỆN DUY XUYÊN- QUẢNG NAM</v>
          </cell>
          <cell r="DX94" t="str">
            <v>Nợ HP</v>
          </cell>
        </row>
        <row r="95">
          <cell r="B95">
            <v>1816217034</v>
          </cell>
          <cell r="C95" t="str">
            <v>Lê Thị Thu</v>
          </cell>
          <cell r="D95" t="str">
            <v>Trang</v>
          </cell>
          <cell r="E95" t="str">
            <v>15/02/1992</v>
          </cell>
          <cell r="F95" t="str">
            <v>C18KCD2B</v>
          </cell>
          <cell r="G95">
            <v>0</v>
          </cell>
          <cell r="H95">
            <v>0</v>
          </cell>
          <cell r="J95">
            <v>0</v>
          </cell>
          <cell r="K95">
            <v>0</v>
          </cell>
          <cell r="N95">
            <v>0</v>
          </cell>
          <cell r="O95">
            <v>0</v>
          </cell>
          <cell r="R95">
            <v>0</v>
          </cell>
          <cell r="S95">
            <v>0</v>
          </cell>
          <cell r="T95">
            <v>0</v>
          </cell>
          <cell r="V95">
            <v>0</v>
          </cell>
          <cell r="W95">
            <v>0</v>
          </cell>
          <cell r="Z95">
            <v>0</v>
          </cell>
          <cell r="AA95">
            <v>0</v>
          </cell>
          <cell r="AD95">
            <v>0</v>
          </cell>
          <cell r="AE95">
            <v>0</v>
          </cell>
          <cell r="AF95">
            <v>0</v>
          </cell>
          <cell r="AH95">
            <v>0</v>
          </cell>
          <cell r="AI95">
            <v>0</v>
          </cell>
          <cell r="AJ95">
            <v>0</v>
          </cell>
          <cell r="AL95">
            <v>0</v>
          </cell>
          <cell r="AM95">
            <v>0</v>
          </cell>
          <cell r="AN95">
            <v>0</v>
          </cell>
          <cell r="AQ95">
            <v>0</v>
          </cell>
          <cell r="AR95">
            <v>0</v>
          </cell>
          <cell r="AU95">
            <v>0</v>
          </cell>
          <cell r="AV95">
            <v>0</v>
          </cell>
          <cell r="AY95">
            <v>0</v>
          </cell>
          <cell r="AZ95">
            <v>0</v>
          </cell>
          <cell r="BC95">
            <v>0</v>
          </cell>
          <cell r="BD95">
            <v>0</v>
          </cell>
          <cell r="BG95">
            <v>0</v>
          </cell>
          <cell r="BH95">
            <v>0</v>
          </cell>
          <cell r="BK95">
            <v>0</v>
          </cell>
          <cell r="BL95">
            <v>0</v>
          </cell>
          <cell r="BO95">
            <v>0</v>
          </cell>
          <cell r="BP95">
            <v>0</v>
          </cell>
          <cell r="BQ95">
            <v>0</v>
          </cell>
          <cell r="BT95">
            <v>0</v>
          </cell>
          <cell r="BU95">
            <v>0</v>
          </cell>
          <cell r="BX95">
            <v>0</v>
          </cell>
          <cell r="CX95">
            <v>0</v>
          </cell>
          <cell r="DN95">
            <v>14</v>
          </cell>
          <cell r="DO95">
            <v>35</v>
          </cell>
          <cell r="DP95">
            <v>0.64814814814814814</v>
          </cell>
          <cell r="DT95" t="str">
            <v>Nữ</v>
          </cell>
          <cell r="DU95" t="str">
            <v>ĐĂK LĂK</v>
          </cell>
          <cell r="DV95" t="str">
            <v>0968002512</v>
          </cell>
          <cell r="DW95" t="str">
            <v>LÊ VĂN XUỐNG, THÔN 1A- XÃ CƯ NI- HUYỆN EAKAR- ĐĂK LĂK</v>
          </cell>
          <cell r="DX95" t="str">
            <v>Nợ HP</v>
          </cell>
        </row>
        <row r="96">
          <cell r="B96">
            <v>1816217006</v>
          </cell>
          <cell r="C96" t="str">
            <v>Đoàn Thị Hải</v>
          </cell>
          <cell r="D96" t="str">
            <v>Yến</v>
          </cell>
          <cell r="E96" t="str">
            <v>28/10/1987</v>
          </cell>
          <cell r="F96" t="str">
            <v>C18KCD1B</v>
          </cell>
          <cell r="G96">
            <v>6.5</v>
          </cell>
          <cell r="J96">
            <v>6.5</v>
          </cell>
          <cell r="K96">
            <v>7.9</v>
          </cell>
          <cell r="N96">
            <v>7.9</v>
          </cell>
          <cell r="O96">
            <v>7.4</v>
          </cell>
          <cell r="R96">
            <v>7.4</v>
          </cell>
          <cell r="S96">
            <v>6.9</v>
          </cell>
          <cell r="V96">
            <v>6.9</v>
          </cell>
          <cell r="W96">
            <v>6.3</v>
          </cell>
          <cell r="Z96">
            <v>6.3</v>
          </cell>
          <cell r="AA96">
            <v>5.9</v>
          </cell>
          <cell r="AD96">
            <v>5.9</v>
          </cell>
          <cell r="AE96">
            <v>0</v>
          </cell>
          <cell r="AF96">
            <v>0</v>
          </cell>
          <cell r="AH96">
            <v>0</v>
          </cell>
          <cell r="AI96">
            <v>5.4</v>
          </cell>
          <cell r="AL96">
            <v>5.4</v>
          </cell>
          <cell r="AM96">
            <v>5.67</v>
          </cell>
          <cell r="AN96">
            <v>0</v>
          </cell>
          <cell r="AQ96">
            <v>0</v>
          </cell>
          <cell r="AR96">
            <v>0</v>
          </cell>
          <cell r="AU96">
            <v>0</v>
          </cell>
          <cell r="AV96">
            <v>0</v>
          </cell>
          <cell r="AY96">
            <v>0</v>
          </cell>
          <cell r="AZ96">
            <v>0</v>
          </cell>
          <cell r="BC96">
            <v>0</v>
          </cell>
          <cell r="BD96">
            <v>0</v>
          </cell>
          <cell r="BG96">
            <v>0</v>
          </cell>
          <cell r="BH96">
            <v>0</v>
          </cell>
          <cell r="BK96">
            <v>0</v>
          </cell>
          <cell r="BL96">
            <v>0</v>
          </cell>
          <cell r="BO96">
            <v>0</v>
          </cell>
          <cell r="BP96">
            <v>0</v>
          </cell>
          <cell r="BQ96">
            <v>0</v>
          </cell>
          <cell r="BT96">
            <v>0</v>
          </cell>
          <cell r="BU96">
            <v>0</v>
          </cell>
          <cell r="BX96">
            <v>0</v>
          </cell>
          <cell r="CX96">
            <v>1.89</v>
          </cell>
          <cell r="DN96">
            <v>8</v>
          </cell>
          <cell r="DO96">
            <v>20</v>
          </cell>
          <cell r="DP96">
            <v>0.37037037037037035</v>
          </cell>
          <cell r="DT96" t="str">
            <v>Nữ</v>
          </cell>
          <cell r="DU96" t="str">
            <v>QUẢNG BÌNH</v>
          </cell>
          <cell r="DV96" t="str">
            <v>01202737837</v>
          </cell>
          <cell r="DW96" t="str">
            <v>18 NGUYỄN BỈNH KHIÊM- HẢI ĐÌNH- ĐỒNG HỚI- QUẢNG BÌNH</v>
          </cell>
          <cell r="DX96" t="str">
            <v>Nợ HP</v>
          </cell>
        </row>
        <row r="100">
          <cell r="B100">
            <v>1816217071</v>
          </cell>
          <cell r="C100" t="str">
            <v>Nguyễn Thị Minh</v>
          </cell>
          <cell r="D100" t="str">
            <v>Oanh</v>
          </cell>
          <cell r="E100" t="str">
            <v>14/04/1991</v>
          </cell>
          <cell r="F100" t="str">
            <v>C18KCD1B</v>
          </cell>
          <cell r="G100">
            <v>5.7</v>
          </cell>
          <cell r="J100">
            <v>5.7</v>
          </cell>
          <cell r="K100">
            <v>7</v>
          </cell>
          <cell r="N100">
            <v>7</v>
          </cell>
          <cell r="O100">
            <v>7.5</v>
          </cell>
          <cell r="R100">
            <v>7.5</v>
          </cell>
          <cell r="S100">
            <v>0</v>
          </cell>
          <cell r="T100">
            <v>6.1</v>
          </cell>
          <cell r="V100">
            <v>6.1</v>
          </cell>
          <cell r="W100">
            <v>6.3</v>
          </cell>
          <cell r="Z100">
            <v>6.3</v>
          </cell>
          <cell r="AA100">
            <v>9</v>
          </cell>
          <cell r="AD100">
            <v>9</v>
          </cell>
          <cell r="AE100">
            <v>5.4</v>
          </cell>
          <cell r="AH100">
            <v>5.4</v>
          </cell>
          <cell r="AI100">
            <v>9.4</v>
          </cell>
          <cell r="AL100">
            <v>9.4</v>
          </cell>
          <cell r="AM100">
            <v>6.78</v>
          </cell>
          <cell r="AQ100">
            <v>0</v>
          </cell>
          <cell r="AU100">
            <v>0</v>
          </cell>
          <cell r="AY100">
            <v>0</v>
          </cell>
          <cell r="BC100">
            <v>0</v>
          </cell>
          <cell r="BG100">
            <v>0</v>
          </cell>
          <cell r="BK100">
            <v>0</v>
          </cell>
          <cell r="BO100">
            <v>0</v>
          </cell>
          <cell r="BP100">
            <v>0</v>
          </cell>
          <cell r="BT100">
            <v>0</v>
          </cell>
          <cell r="BX100">
            <v>0</v>
          </cell>
          <cell r="DT100" t="str">
            <v>Nữ</v>
          </cell>
          <cell r="DU100" t="str">
            <v>ĐÀ NẴNG</v>
          </cell>
          <cell r="DV100" t="str">
            <v>01203302034</v>
          </cell>
          <cell r="DW100" t="str">
            <v>NGUYỄN THỊ MINH OANH, 51 BÀ BANG NHÃN, HÒA HẢI, NGŨ HÀNH SƠN, ĐÀ NẴNG</v>
          </cell>
        </row>
      </sheetData>
      <sheetData sheetId="2">
        <row r="17">
          <cell r="B17">
            <v>1816217009</v>
          </cell>
          <cell r="C17" t="str">
            <v>Mai Lê Thu</v>
          </cell>
          <cell r="D17" t="str">
            <v>Ngân</v>
          </cell>
          <cell r="E17" t="str">
            <v>31/10/1992</v>
          </cell>
          <cell r="F17" t="str">
            <v>C18KCD1B</v>
          </cell>
          <cell r="G17">
            <v>3</v>
          </cell>
          <cell r="H17">
            <v>3.33</v>
          </cell>
          <cell r="I17">
            <v>3</v>
          </cell>
          <cell r="J17">
            <v>3</v>
          </cell>
          <cell r="K17">
            <v>2.65</v>
          </cell>
          <cell r="L17">
            <v>2.65</v>
          </cell>
          <cell r="M17">
            <v>1.65</v>
          </cell>
          <cell r="N17">
            <v>2</v>
          </cell>
          <cell r="O17">
            <v>2.71</v>
          </cell>
          <cell r="P17">
            <v>3.65</v>
          </cell>
          <cell r="Q17">
            <v>3.33</v>
          </cell>
          <cell r="R17">
            <v>3.33</v>
          </cell>
          <cell r="S17">
            <v>2</v>
          </cell>
          <cell r="T17">
            <v>2.33</v>
          </cell>
          <cell r="U17">
            <v>2.33</v>
          </cell>
          <cell r="V17">
            <v>3</v>
          </cell>
          <cell r="W17">
            <v>2.78</v>
          </cell>
          <cell r="X17">
            <v>2.65</v>
          </cell>
          <cell r="Y17">
            <v>3.65</v>
          </cell>
          <cell r="Z17">
            <v>3</v>
          </cell>
          <cell r="AA17">
            <v>3</v>
          </cell>
          <cell r="AB17">
            <v>2.65</v>
          </cell>
          <cell r="AC17">
            <v>3.65</v>
          </cell>
          <cell r="AD17">
            <v>4</v>
          </cell>
          <cell r="AE17">
            <v>2</v>
          </cell>
          <cell r="AF17">
            <v>3.13</v>
          </cell>
          <cell r="AG17">
            <v>2.88</v>
          </cell>
          <cell r="AH17">
            <v>4</v>
          </cell>
          <cell r="AI17">
            <v>3</v>
          </cell>
          <cell r="AJ17">
            <v>4</v>
          </cell>
          <cell r="AK17">
            <v>2.92</v>
          </cell>
          <cell r="AL17" t="str">
            <v>Khá</v>
          </cell>
          <cell r="AM17" t="str">
            <v>Tốt</v>
          </cell>
          <cell r="AN17" t="str">
            <v>Đ</v>
          </cell>
          <cell r="AO17" t="str">
            <v>Đ</v>
          </cell>
          <cell r="AP17" t="str">
            <v>CNTN</v>
          </cell>
          <cell r="AQ17">
            <v>0</v>
          </cell>
          <cell r="AR17">
            <v>0</v>
          </cell>
          <cell r="AS17">
            <v>0</v>
          </cell>
          <cell r="AT17" t="str">
            <v>ĐỦ ĐK thi TN</v>
          </cell>
          <cell r="AU17" t="str">
            <v>KO</v>
          </cell>
          <cell r="AV17" t="str">
            <v>Tháng 12-2014</v>
          </cell>
        </row>
        <row r="18">
          <cell r="B18">
            <v>1816217012</v>
          </cell>
          <cell r="C18" t="str">
            <v>Lê Thị Thu</v>
          </cell>
          <cell r="D18" t="str">
            <v>Thủy</v>
          </cell>
          <cell r="E18" t="str">
            <v>17/01/1992</v>
          </cell>
          <cell r="F18" t="str">
            <v>C18KCD1B</v>
          </cell>
          <cell r="G18">
            <v>3</v>
          </cell>
          <cell r="H18">
            <v>3.65</v>
          </cell>
          <cell r="I18">
            <v>3.33</v>
          </cell>
          <cell r="J18">
            <v>3.33</v>
          </cell>
          <cell r="K18">
            <v>2.33</v>
          </cell>
          <cell r="L18">
            <v>3.65</v>
          </cell>
          <cell r="M18">
            <v>2</v>
          </cell>
          <cell r="N18">
            <v>3.33</v>
          </cell>
          <cell r="O18">
            <v>3.05</v>
          </cell>
          <cell r="P18">
            <v>4</v>
          </cell>
          <cell r="Q18">
            <v>2.33</v>
          </cell>
          <cell r="R18">
            <v>3</v>
          </cell>
          <cell r="S18">
            <v>2</v>
          </cell>
          <cell r="T18">
            <v>2.33</v>
          </cell>
          <cell r="U18">
            <v>2.33</v>
          </cell>
          <cell r="V18">
            <v>2.65</v>
          </cell>
          <cell r="W18">
            <v>2.6</v>
          </cell>
          <cell r="X18">
            <v>3</v>
          </cell>
          <cell r="Y18">
            <v>4</v>
          </cell>
          <cell r="Z18">
            <v>3</v>
          </cell>
          <cell r="AA18">
            <v>2.65</v>
          </cell>
          <cell r="AB18">
            <v>2.65</v>
          </cell>
          <cell r="AC18">
            <v>4</v>
          </cell>
          <cell r="AD18">
            <v>4</v>
          </cell>
          <cell r="AE18">
            <v>2.33</v>
          </cell>
          <cell r="AF18">
            <v>3.26</v>
          </cell>
          <cell r="AG18">
            <v>2.98</v>
          </cell>
          <cell r="AH18">
            <v>2.65</v>
          </cell>
          <cell r="AI18">
            <v>4</v>
          </cell>
          <cell r="AJ18">
            <v>2.65</v>
          </cell>
          <cell r="AK18">
            <v>2.97</v>
          </cell>
          <cell r="AL18" t="str">
            <v>Khá</v>
          </cell>
          <cell r="AM18" t="str">
            <v>Xuất Sắc</v>
          </cell>
          <cell r="AN18" t="str">
            <v>Đ</v>
          </cell>
          <cell r="AO18" t="str">
            <v>Đ</v>
          </cell>
          <cell r="AP18" t="str">
            <v>CNTN</v>
          </cell>
          <cell r="AQ18">
            <v>0</v>
          </cell>
          <cell r="AR18">
            <v>0</v>
          </cell>
          <cell r="AS18">
            <v>0</v>
          </cell>
          <cell r="AT18" t="str">
            <v>ĐỦ ĐK thi TN</v>
          </cell>
          <cell r="AU18" t="str">
            <v>KO</v>
          </cell>
          <cell r="AV18" t="str">
            <v>Tháng 9-2014</v>
          </cell>
        </row>
        <row r="19">
          <cell r="B19">
            <v>1816217013</v>
          </cell>
          <cell r="C19" t="str">
            <v>Nguyễn Thị</v>
          </cell>
          <cell r="D19" t="str">
            <v>Sương</v>
          </cell>
          <cell r="E19" t="str">
            <v>30/01/1992</v>
          </cell>
          <cell r="F19" t="str">
            <v>C18KCD1B</v>
          </cell>
          <cell r="G19">
            <v>2.65</v>
          </cell>
          <cell r="H19">
            <v>3.33</v>
          </cell>
          <cell r="I19">
            <v>3.65</v>
          </cell>
          <cell r="J19">
            <v>3</v>
          </cell>
          <cell r="K19">
            <v>2.33</v>
          </cell>
          <cell r="L19">
            <v>3.65</v>
          </cell>
          <cell r="M19">
            <v>2</v>
          </cell>
          <cell r="N19">
            <v>3.33</v>
          </cell>
          <cell r="O19">
            <v>2.97</v>
          </cell>
          <cell r="P19">
            <v>3.65</v>
          </cell>
          <cell r="Q19">
            <v>2.65</v>
          </cell>
          <cell r="R19">
            <v>3</v>
          </cell>
          <cell r="S19">
            <v>2.65</v>
          </cell>
          <cell r="T19">
            <v>2</v>
          </cell>
          <cell r="U19">
            <v>3</v>
          </cell>
          <cell r="V19">
            <v>3.33</v>
          </cell>
          <cell r="W19">
            <v>2.86</v>
          </cell>
          <cell r="X19">
            <v>2.65</v>
          </cell>
          <cell r="Y19">
            <v>4</v>
          </cell>
          <cell r="Z19">
            <v>3.33</v>
          </cell>
          <cell r="AA19">
            <v>3</v>
          </cell>
          <cell r="AB19">
            <v>2</v>
          </cell>
          <cell r="AC19">
            <v>4</v>
          </cell>
          <cell r="AD19">
            <v>4</v>
          </cell>
          <cell r="AE19">
            <v>3.65</v>
          </cell>
          <cell r="AF19">
            <v>3.33</v>
          </cell>
          <cell r="AG19">
            <v>3.06</v>
          </cell>
          <cell r="AH19">
            <v>4</v>
          </cell>
          <cell r="AI19">
            <v>4</v>
          </cell>
          <cell r="AJ19">
            <v>4</v>
          </cell>
          <cell r="AK19">
            <v>3.1</v>
          </cell>
          <cell r="AL19" t="str">
            <v>Khá</v>
          </cell>
          <cell r="AM19" t="str">
            <v>Tốt</v>
          </cell>
          <cell r="AN19" t="str">
            <v>Đ</v>
          </cell>
          <cell r="AO19" t="str">
            <v>Đ</v>
          </cell>
          <cell r="AP19" t="str">
            <v>CNTN</v>
          </cell>
          <cell r="AQ19">
            <v>0</v>
          </cell>
          <cell r="AR19">
            <v>0</v>
          </cell>
          <cell r="AS19">
            <v>0</v>
          </cell>
          <cell r="AT19" t="str">
            <v>ĐỦ ĐK thi TN</v>
          </cell>
          <cell r="AU19" t="str">
            <v>ĐỦ ĐK thi TN</v>
          </cell>
          <cell r="AV19" t="str">
            <v>Tháng 9-2014</v>
          </cell>
        </row>
        <row r="20">
          <cell r="B20">
            <v>1816217014</v>
          </cell>
          <cell r="C20" t="str">
            <v>Phạm Thị Bích</v>
          </cell>
          <cell r="D20" t="str">
            <v>Vân</v>
          </cell>
          <cell r="E20" t="str">
            <v>17/01/1992</v>
          </cell>
          <cell r="F20" t="str">
            <v>C18KCD1B</v>
          </cell>
          <cell r="G20">
            <v>2.65</v>
          </cell>
          <cell r="H20">
            <v>2.65</v>
          </cell>
          <cell r="I20">
            <v>2.65</v>
          </cell>
          <cell r="J20">
            <v>2.33</v>
          </cell>
          <cell r="K20">
            <v>2</v>
          </cell>
          <cell r="L20">
            <v>2.33</v>
          </cell>
          <cell r="M20">
            <v>1.65</v>
          </cell>
          <cell r="N20">
            <v>3.33</v>
          </cell>
          <cell r="O20">
            <v>2.2999999999999998</v>
          </cell>
          <cell r="P20">
            <v>3.33</v>
          </cell>
          <cell r="Q20">
            <v>2</v>
          </cell>
          <cell r="R20">
            <v>2.65</v>
          </cell>
          <cell r="S20">
            <v>2</v>
          </cell>
          <cell r="T20">
            <v>1.65</v>
          </cell>
          <cell r="U20">
            <v>2</v>
          </cell>
          <cell r="V20">
            <v>2</v>
          </cell>
          <cell r="W20">
            <v>2.17</v>
          </cell>
          <cell r="X20">
            <v>3</v>
          </cell>
          <cell r="Y20">
            <v>2</v>
          </cell>
          <cell r="Z20">
            <v>3</v>
          </cell>
          <cell r="AA20">
            <v>3</v>
          </cell>
          <cell r="AB20">
            <v>1.65</v>
          </cell>
          <cell r="AC20">
            <v>2.65</v>
          </cell>
          <cell r="AD20">
            <v>3.65</v>
          </cell>
          <cell r="AE20">
            <v>2.65</v>
          </cell>
          <cell r="AF20">
            <v>2.69</v>
          </cell>
          <cell r="AG20">
            <v>2.4</v>
          </cell>
          <cell r="AH20">
            <v>0</v>
          </cell>
          <cell r="AI20">
            <v>0</v>
          </cell>
          <cell r="AJ20">
            <v>0</v>
          </cell>
          <cell r="AK20">
            <v>2.31</v>
          </cell>
          <cell r="AL20" t="str">
            <v>Trung Bình</v>
          </cell>
          <cell r="AM20" t="str">
            <v>Tốt</v>
          </cell>
          <cell r="AN20" t="str">
            <v>Đ</v>
          </cell>
          <cell r="AO20" t="str">
            <v>Đ</v>
          </cell>
          <cell r="AP20" t="str">
            <v xml:space="preserve"> </v>
          </cell>
          <cell r="AQ20">
            <v>0</v>
          </cell>
          <cell r="AR20">
            <v>0</v>
          </cell>
          <cell r="AS20">
            <v>0</v>
          </cell>
          <cell r="AT20" t="str">
            <v>ĐỦ ĐK thi TN</v>
          </cell>
          <cell r="AU20" t="str">
            <v>KO</v>
          </cell>
          <cell r="AV20">
            <v>0</v>
          </cell>
        </row>
        <row r="21">
          <cell r="B21">
            <v>1816217017</v>
          </cell>
          <cell r="C21" t="str">
            <v>Nguyễn Phương Thanh</v>
          </cell>
          <cell r="D21" t="str">
            <v>Loan</v>
          </cell>
          <cell r="E21" t="str">
            <v>09/06/1992</v>
          </cell>
          <cell r="F21" t="str">
            <v>C18KCD1B</v>
          </cell>
          <cell r="G21">
            <v>3</v>
          </cell>
          <cell r="H21">
            <v>4</v>
          </cell>
          <cell r="I21">
            <v>3.33</v>
          </cell>
          <cell r="J21">
            <v>3.65</v>
          </cell>
          <cell r="K21">
            <v>2.33</v>
          </cell>
          <cell r="L21">
            <v>3.33</v>
          </cell>
          <cell r="M21">
            <v>2.33</v>
          </cell>
          <cell r="N21">
            <v>2.33</v>
          </cell>
          <cell r="O21">
            <v>3.14</v>
          </cell>
          <cell r="P21">
            <v>3.65</v>
          </cell>
          <cell r="Q21">
            <v>2.65</v>
          </cell>
          <cell r="R21">
            <v>3.33</v>
          </cell>
          <cell r="S21">
            <v>1.65</v>
          </cell>
          <cell r="T21">
            <v>1.65</v>
          </cell>
          <cell r="U21">
            <v>2.65</v>
          </cell>
          <cell r="V21">
            <v>2.33</v>
          </cell>
          <cell r="W21">
            <v>2.44</v>
          </cell>
          <cell r="X21">
            <v>2.65</v>
          </cell>
          <cell r="Y21">
            <v>2</v>
          </cell>
          <cell r="Z21">
            <v>3.33</v>
          </cell>
          <cell r="AA21">
            <v>2.33</v>
          </cell>
          <cell r="AB21">
            <v>1.65</v>
          </cell>
          <cell r="AC21">
            <v>2.65</v>
          </cell>
          <cell r="AD21">
            <v>3.65</v>
          </cell>
          <cell r="AE21">
            <v>2.65</v>
          </cell>
          <cell r="AF21">
            <v>2.62</v>
          </cell>
          <cell r="AG21">
            <v>2.74</v>
          </cell>
          <cell r="AH21">
            <v>3.33</v>
          </cell>
          <cell r="AI21">
            <v>3.65</v>
          </cell>
          <cell r="AJ21">
            <v>3.33</v>
          </cell>
          <cell r="AK21">
            <v>2.76</v>
          </cell>
          <cell r="AL21" t="str">
            <v>Khá</v>
          </cell>
          <cell r="AM21" t="str">
            <v>Xuất Sắc</v>
          </cell>
          <cell r="AN21" t="str">
            <v>Đ</v>
          </cell>
          <cell r="AO21" t="str">
            <v>Đ</v>
          </cell>
          <cell r="AP21" t="str">
            <v>CNTN</v>
          </cell>
          <cell r="AQ21">
            <v>0</v>
          </cell>
          <cell r="AR21">
            <v>0</v>
          </cell>
          <cell r="AS21">
            <v>0</v>
          </cell>
          <cell r="AT21" t="str">
            <v>ĐỦ ĐK thi TN</v>
          </cell>
          <cell r="AU21" t="str">
            <v>KO</v>
          </cell>
          <cell r="AV21" t="str">
            <v>Tháng 12-2014</v>
          </cell>
        </row>
        <row r="22">
          <cell r="B22">
            <v>1816217018</v>
          </cell>
          <cell r="C22" t="str">
            <v>Trịnh Thị</v>
          </cell>
          <cell r="D22" t="str">
            <v>Thảo</v>
          </cell>
          <cell r="E22" t="str">
            <v>02/01/1992</v>
          </cell>
          <cell r="F22" t="str">
            <v>C18KCD1B</v>
          </cell>
          <cell r="G22">
            <v>3</v>
          </cell>
          <cell r="H22">
            <v>3</v>
          </cell>
          <cell r="I22">
            <v>1.65</v>
          </cell>
          <cell r="J22">
            <v>3</v>
          </cell>
          <cell r="K22">
            <v>0</v>
          </cell>
          <cell r="L22">
            <v>2.65</v>
          </cell>
          <cell r="M22">
            <v>2</v>
          </cell>
          <cell r="N22">
            <v>3</v>
          </cell>
          <cell r="O22">
            <v>2.2200000000000002</v>
          </cell>
          <cell r="P22">
            <v>3.65</v>
          </cell>
          <cell r="Q22">
            <v>2.33</v>
          </cell>
          <cell r="R22">
            <v>3</v>
          </cell>
          <cell r="S22">
            <v>1.65</v>
          </cell>
          <cell r="T22">
            <v>2.33</v>
          </cell>
          <cell r="U22">
            <v>2</v>
          </cell>
          <cell r="V22">
            <v>2.65</v>
          </cell>
          <cell r="W22">
            <v>2.46</v>
          </cell>
          <cell r="X22">
            <v>3</v>
          </cell>
          <cell r="Y22">
            <v>3</v>
          </cell>
          <cell r="Z22">
            <v>3</v>
          </cell>
          <cell r="AA22">
            <v>3</v>
          </cell>
          <cell r="AB22">
            <v>1.65</v>
          </cell>
          <cell r="AC22">
            <v>3.33</v>
          </cell>
          <cell r="AD22">
            <v>4</v>
          </cell>
          <cell r="AE22">
            <v>1.65</v>
          </cell>
          <cell r="AF22">
            <v>2.85</v>
          </cell>
          <cell r="AG22">
            <v>2.52</v>
          </cell>
          <cell r="AH22">
            <v>2</v>
          </cell>
          <cell r="AI22">
            <v>2</v>
          </cell>
          <cell r="AJ22">
            <v>2</v>
          </cell>
          <cell r="AK22">
            <v>2.5</v>
          </cell>
          <cell r="AL22" t="str">
            <v>Khá</v>
          </cell>
          <cell r="AM22" t="str">
            <v>Tốt</v>
          </cell>
          <cell r="AN22" t="str">
            <v>Đ</v>
          </cell>
          <cell r="AO22" t="str">
            <v>Đ</v>
          </cell>
          <cell r="AP22" t="str">
            <v xml:space="preserve"> </v>
          </cell>
          <cell r="AQ22">
            <v>1</v>
          </cell>
          <cell r="AR22">
            <v>2</v>
          </cell>
          <cell r="AS22">
            <v>3.7037037037037035E-2</v>
          </cell>
          <cell r="AT22" t="str">
            <v>xet vot</v>
          </cell>
          <cell r="AU22" t="str">
            <v>KO</v>
          </cell>
          <cell r="AV22">
            <v>0</v>
          </cell>
        </row>
        <row r="23">
          <cell r="B23">
            <v>1816217020</v>
          </cell>
          <cell r="C23" t="str">
            <v>Nguyễn Song Kim</v>
          </cell>
          <cell r="D23" t="str">
            <v>Loan</v>
          </cell>
          <cell r="E23" t="str">
            <v>26/09/1992</v>
          </cell>
          <cell r="F23" t="str">
            <v>C18KCD1B</v>
          </cell>
          <cell r="G23">
            <v>3</v>
          </cell>
          <cell r="H23">
            <v>2.65</v>
          </cell>
          <cell r="I23">
            <v>2.33</v>
          </cell>
          <cell r="J23">
            <v>2.65</v>
          </cell>
          <cell r="K23">
            <v>1.65</v>
          </cell>
          <cell r="L23">
            <v>2.65</v>
          </cell>
          <cell r="M23">
            <v>2.65</v>
          </cell>
          <cell r="N23">
            <v>2.33</v>
          </cell>
          <cell r="O23">
            <v>2.52</v>
          </cell>
          <cell r="P23">
            <v>3.65</v>
          </cell>
          <cell r="Q23">
            <v>2.65</v>
          </cell>
          <cell r="R23">
            <v>2.65</v>
          </cell>
          <cell r="S23">
            <v>2</v>
          </cell>
          <cell r="T23">
            <v>2</v>
          </cell>
          <cell r="U23">
            <v>2</v>
          </cell>
          <cell r="V23">
            <v>2.65</v>
          </cell>
          <cell r="W23">
            <v>2.46</v>
          </cell>
          <cell r="X23">
            <v>3</v>
          </cell>
          <cell r="Y23">
            <v>3.65</v>
          </cell>
          <cell r="Z23">
            <v>2.65</v>
          </cell>
          <cell r="AA23">
            <v>2.33</v>
          </cell>
          <cell r="AB23">
            <v>2.65</v>
          </cell>
          <cell r="AC23">
            <v>2.33</v>
          </cell>
          <cell r="AD23">
            <v>4</v>
          </cell>
          <cell r="AE23">
            <v>2</v>
          </cell>
          <cell r="AF23">
            <v>2.85</v>
          </cell>
          <cell r="AG23">
            <v>2.62</v>
          </cell>
          <cell r="AH23">
            <v>2</v>
          </cell>
          <cell r="AI23">
            <v>2</v>
          </cell>
          <cell r="AJ23">
            <v>2</v>
          </cell>
          <cell r="AK23">
            <v>2.6</v>
          </cell>
          <cell r="AL23" t="str">
            <v>Khá</v>
          </cell>
          <cell r="AM23" t="str">
            <v>Xuất Sắc</v>
          </cell>
          <cell r="AN23" t="str">
            <v>Đ</v>
          </cell>
          <cell r="AO23" t="str">
            <v>Đ</v>
          </cell>
          <cell r="AP23" t="str">
            <v>CNTN</v>
          </cell>
          <cell r="AQ23">
            <v>0</v>
          </cell>
          <cell r="AR23">
            <v>0</v>
          </cell>
          <cell r="AS23">
            <v>0</v>
          </cell>
          <cell r="AT23" t="str">
            <v>ĐỦ ĐK thi TN</v>
          </cell>
          <cell r="AU23" t="str">
            <v>KO</v>
          </cell>
          <cell r="AV23" t="str">
            <v>Tháng 5/2015</v>
          </cell>
        </row>
        <row r="24">
          <cell r="B24">
            <v>1816217021</v>
          </cell>
          <cell r="C24" t="str">
            <v>Trịnh Thị Mỹ</v>
          </cell>
          <cell r="D24" t="str">
            <v>Linh</v>
          </cell>
          <cell r="E24" t="str">
            <v>10/02/1991</v>
          </cell>
          <cell r="F24" t="str">
            <v>C18KCD1B</v>
          </cell>
          <cell r="G24">
            <v>3</v>
          </cell>
          <cell r="H24">
            <v>3.33</v>
          </cell>
          <cell r="I24">
            <v>3.33</v>
          </cell>
          <cell r="J24">
            <v>3.33</v>
          </cell>
          <cell r="K24">
            <v>2</v>
          </cell>
          <cell r="L24">
            <v>3.33</v>
          </cell>
          <cell r="M24">
            <v>2.65</v>
          </cell>
          <cell r="N24">
            <v>2.33</v>
          </cell>
          <cell r="O24">
            <v>3.03</v>
          </cell>
          <cell r="P24">
            <v>4</v>
          </cell>
          <cell r="Q24">
            <v>3</v>
          </cell>
          <cell r="R24">
            <v>3.33</v>
          </cell>
          <cell r="S24">
            <v>2</v>
          </cell>
          <cell r="T24">
            <v>2.33</v>
          </cell>
          <cell r="U24">
            <v>2.33</v>
          </cell>
          <cell r="V24">
            <v>3.33</v>
          </cell>
          <cell r="W24">
            <v>2.84</v>
          </cell>
          <cell r="X24">
            <v>3.33</v>
          </cell>
          <cell r="Y24">
            <v>4</v>
          </cell>
          <cell r="Z24">
            <v>3.33</v>
          </cell>
          <cell r="AA24">
            <v>3</v>
          </cell>
          <cell r="AB24">
            <v>2</v>
          </cell>
          <cell r="AC24">
            <v>3.65</v>
          </cell>
          <cell r="AD24">
            <v>4</v>
          </cell>
          <cell r="AE24">
            <v>2</v>
          </cell>
          <cell r="AF24">
            <v>3.17</v>
          </cell>
          <cell r="AG24">
            <v>3.02</v>
          </cell>
          <cell r="AH24">
            <v>2.33</v>
          </cell>
          <cell r="AI24">
            <v>4</v>
          </cell>
          <cell r="AJ24">
            <v>2.33</v>
          </cell>
          <cell r="AK24">
            <v>3</v>
          </cell>
          <cell r="AL24" t="str">
            <v>Khá</v>
          </cell>
          <cell r="AM24" t="str">
            <v>Tốt</v>
          </cell>
          <cell r="AN24" t="str">
            <v>Đ</v>
          </cell>
          <cell r="AO24" t="str">
            <v>Đ</v>
          </cell>
          <cell r="AP24" t="str">
            <v>CNTN</v>
          </cell>
          <cell r="AQ24">
            <v>0</v>
          </cell>
          <cell r="AR24">
            <v>0</v>
          </cell>
          <cell r="AS24">
            <v>0</v>
          </cell>
          <cell r="AT24" t="str">
            <v>ĐỦ ĐK thi TN</v>
          </cell>
          <cell r="AU24" t="str">
            <v>KO</v>
          </cell>
          <cell r="AV24" t="str">
            <v>Tháng 9-2014</v>
          </cell>
        </row>
        <row r="25">
          <cell r="B25">
            <v>1816217025</v>
          </cell>
          <cell r="C25" t="str">
            <v>Đoàn Thị Ngọc</v>
          </cell>
          <cell r="D25" t="str">
            <v>Lê</v>
          </cell>
          <cell r="E25" t="str">
            <v>15/08/1992</v>
          </cell>
          <cell r="F25" t="str">
            <v>C18KCD2B</v>
          </cell>
          <cell r="G25">
            <v>2</v>
          </cell>
          <cell r="H25">
            <v>3.33</v>
          </cell>
          <cell r="I25">
            <v>1.65</v>
          </cell>
          <cell r="J25">
            <v>2.33</v>
          </cell>
          <cell r="K25">
            <v>2.65</v>
          </cell>
          <cell r="L25">
            <v>3</v>
          </cell>
          <cell r="M25">
            <v>2.33</v>
          </cell>
          <cell r="N25">
            <v>2.65</v>
          </cell>
          <cell r="O25">
            <v>2.44</v>
          </cell>
          <cell r="P25">
            <v>2.33</v>
          </cell>
          <cell r="Q25">
            <v>2.65</v>
          </cell>
          <cell r="R25">
            <v>3</v>
          </cell>
          <cell r="S25">
            <v>2.33</v>
          </cell>
          <cell r="T25">
            <v>2</v>
          </cell>
          <cell r="U25">
            <v>3</v>
          </cell>
          <cell r="V25">
            <v>2.65</v>
          </cell>
          <cell r="W25">
            <v>2.52</v>
          </cell>
          <cell r="X25">
            <v>3</v>
          </cell>
          <cell r="Y25">
            <v>2.33</v>
          </cell>
          <cell r="Z25">
            <v>3.33</v>
          </cell>
          <cell r="AA25">
            <v>2.33</v>
          </cell>
          <cell r="AB25">
            <v>2</v>
          </cell>
          <cell r="AC25">
            <v>2</v>
          </cell>
          <cell r="AD25">
            <v>3.33</v>
          </cell>
          <cell r="AE25">
            <v>2</v>
          </cell>
          <cell r="AF25">
            <v>2.52</v>
          </cell>
          <cell r="AG25">
            <v>2.5</v>
          </cell>
          <cell r="AH25">
            <v>2</v>
          </cell>
          <cell r="AI25">
            <v>3</v>
          </cell>
          <cell r="AJ25">
            <v>2</v>
          </cell>
          <cell r="AK25">
            <v>2.48</v>
          </cell>
          <cell r="AL25" t="str">
            <v>Trung Bình</v>
          </cell>
          <cell r="AM25" t="str">
            <v>TB Khá</v>
          </cell>
          <cell r="AN25" t="str">
            <v>Đ</v>
          </cell>
          <cell r="AO25" t="str">
            <v>Đ</v>
          </cell>
          <cell r="AP25" t="str">
            <v>CNTN</v>
          </cell>
          <cell r="AQ25">
            <v>0</v>
          </cell>
          <cell r="AR25">
            <v>0</v>
          </cell>
          <cell r="AS25">
            <v>0</v>
          </cell>
          <cell r="AT25" t="str">
            <v>ĐỦ ĐK thi TN</v>
          </cell>
          <cell r="AU25" t="str">
            <v>KO</v>
          </cell>
          <cell r="AV25" t="str">
            <v>Tháng 5/2015</v>
          </cell>
        </row>
        <row r="26">
          <cell r="B26">
            <v>1816217026</v>
          </cell>
          <cell r="C26" t="str">
            <v>Võ Thị</v>
          </cell>
          <cell r="D26" t="str">
            <v>Minh</v>
          </cell>
          <cell r="E26" t="str">
            <v>06/07/1990</v>
          </cell>
          <cell r="F26" t="str">
            <v>C18KCD1B</v>
          </cell>
          <cell r="G26">
            <v>2.65</v>
          </cell>
          <cell r="H26">
            <v>3</v>
          </cell>
          <cell r="I26">
            <v>1.65</v>
          </cell>
          <cell r="J26">
            <v>2.33</v>
          </cell>
          <cell r="K26">
            <v>2.33</v>
          </cell>
          <cell r="L26">
            <v>2.33</v>
          </cell>
          <cell r="M26">
            <v>2</v>
          </cell>
          <cell r="N26">
            <v>2</v>
          </cell>
          <cell r="O26">
            <v>2.27</v>
          </cell>
          <cell r="P26">
            <v>2.65</v>
          </cell>
          <cell r="Q26">
            <v>2</v>
          </cell>
          <cell r="R26">
            <v>2.65</v>
          </cell>
          <cell r="S26">
            <v>2</v>
          </cell>
          <cell r="T26">
            <v>1.65</v>
          </cell>
          <cell r="U26">
            <v>1.65</v>
          </cell>
          <cell r="V26">
            <v>2.33</v>
          </cell>
          <cell r="W26">
            <v>2.11</v>
          </cell>
          <cell r="X26">
            <v>2.33</v>
          </cell>
          <cell r="Y26">
            <v>1</v>
          </cell>
          <cell r="Z26">
            <v>3</v>
          </cell>
          <cell r="AA26">
            <v>3.65</v>
          </cell>
          <cell r="AB26">
            <v>2.65</v>
          </cell>
          <cell r="AC26">
            <v>1.65</v>
          </cell>
          <cell r="AD26">
            <v>3</v>
          </cell>
          <cell r="AE26">
            <v>3</v>
          </cell>
          <cell r="AF26">
            <v>2.52</v>
          </cell>
          <cell r="AG26">
            <v>2.31</v>
          </cell>
          <cell r="AH26">
            <v>0</v>
          </cell>
          <cell r="AI26">
            <v>0</v>
          </cell>
          <cell r="AJ26">
            <v>0</v>
          </cell>
          <cell r="AK26">
            <v>2.2200000000000002</v>
          </cell>
          <cell r="AL26" t="str">
            <v>Trung Bình</v>
          </cell>
          <cell r="AM26" t="str">
            <v>Tốt</v>
          </cell>
          <cell r="AN26" t="str">
            <v>Đ</v>
          </cell>
          <cell r="AO26" t="str">
            <v>Đ</v>
          </cell>
          <cell r="AP26" t="str">
            <v xml:space="preserve"> </v>
          </cell>
          <cell r="AQ26">
            <v>0</v>
          </cell>
          <cell r="AR26">
            <v>0</v>
          </cell>
          <cell r="AS26">
            <v>0</v>
          </cell>
          <cell r="AT26" t="str">
            <v>ĐỦ ĐK thi TN</v>
          </cell>
          <cell r="AU26" t="str">
            <v>KO</v>
          </cell>
          <cell r="AV26">
            <v>0</v>
          </cell>
        </row>
        <row r="27">
          <cell r="B27">
            <v>1816217028</v>
          </cell>
          <cell r="C27" t="str">
            <v>Hà Thị Ngọc</v>
          </cell>
          <cell r="D27" t="str">
            <v>Trinh</v>
          </cell>
          <cell r="E27" t="str">
            <v>05/01/1987</v>
          </cell>
          <cell r="F27" t="str">
            <v>C18KCD1B</v>
          </cell>
          <cell r="G27">
            <v>3.33</v>
          </cell>
          <cell r="H27">
            <v>2.65</v>
          </cell>
          <cell r="I27">
            <v>3</v>
          </cell>
          <cell r="J27">
            <v>2.65</v>
          </cell>
          <cell r="K27">
            <v>1.65</v>
          </cell>
          <cell r="L27">
            <v>2.33</v>
          </cell>
          <cell r="M27">
            <v>2.33</v>
          </cell>
          <cell r="N27">
            <v>2.65</v>
          </cell>
          <cell r="O27">
            <v>2.57</v>
          </cell>
          <cell r="P27">
            <v>3</v>
          </cell>
          <cell r="Q27">
            <v>2.33</v>
          </cell>
          <cell r="R27">
            <v>3</v>
          </cell>
          <cell r="S27">
            <v>1.65</v>
          </cell>
          <cell r="T27">
            <v>2.33</v>
          </cell>
          <cell r="U27">
            <v>2.33</v>
          </cell>
          <cell r="V27">
            <v>1.65</v>
          </cell>
          <cell r="W27">
            <v>2.25</v>
          </cell>
          <cell r="X27">
            <v>2.65</v>
          </cell>
          <cell r="Y27">
            <v>3.33</v>
          </cell>
          <cell r="Z27">
            <v>3</v>
          </cell>
          <cell r="AA27">
            <v>2</v>
          </cell>
          <cell r="AB27">
            <v>1</v>
          </cell>
          <cell r="AC27">
            <v>2.65</v>
          </cell>
          <cell r="AD27">
            <v>3.65</v>
          </cell>
          <cell r="AE27">
            <v>1.65</v>
          </cell>
          <cell r="AF27">
            <v>2.48</v>
          </cell>
          <cell r="AG27">
            <v>2.44</v>
          </cell>
          <cell r="AH27">
            <v>2</v>
          </cell>
          <cell r="AI27">
            <v>2.65</v>
          </cell>
          <cell r="AJ27">
            <v>2</v>
          </cell>
          <cell r="AK27">
            <v>2.42</v>
          </cell>
          <cell r="AL27" t="str">
            <v>Trung Bình</v>
          </cell>
          <cell r="AM27" t="str">
            <v>Tốt</v>
          </cell>
          <cell r="AN27" t="str">
            <v>Đ</v>
          </cell>
          <cell r="AO27" t="str">
            <v>Đ</v>
          </cell>
          <cell r="AP27" t="str">
            <v>CNTN</v>
          </cell>
          <cell r="AQ27">
            <v>0</v>
          </cell>
          <cell r="AR27">
            <v>0</v>
          </cell>
          <cell r="AS27">
            <v>0</v>
          </cell>
          <cell r="AT27" t="str">
            <v>ĐỦ ĐK thi TN</v>
          </cell>
          <cell r="AU27" t="str">
            <v>KO</v>
          </cell>
          <cell r="AV27" t="str">
            <v>Tháng 12/2015</v>
          </cell>
        </row>
        <row r="28">
          <cell r="B28">
            <v>1816217029</v>
          </cell>
          <cell r="C28" t="str">
            <v>Nguyễn Nữ Quỳnh</v>
          </cell>
          <cell r="D28" t="str">
            <v>Thư</v>
          </cell>
          <cell r="E28" t="str">
            <v>05/10/1992</v>
          </cell>
          <cell r="F28" t="str">
            <v>C18KCD1B</v>
          </cell>
          <cell r="G28">
            <v>3.33</v>
          </cell>
          <cell r="H28">
            <v>3.33</v>
          </cell>
          <cell r="I28">
            <v>2.33</v>
          </cell>
          <cell r="J28">
            <v>2.65</v>
          </cell>
          <cell r="K28">
            <v>2</v>
          </cell>
          <cell r="L28">
            <v>2.65</v>
          </cell>
          <cell r="M28">
            <v>2.33</v>
          </cell>
          <cell r="N28">
            <v>2</v>
          </cell>
          <cell r="O28">
            <v>2.62</v>
          </cell>
          <cell r="P28">
            <v>3.65</v>
          </cell>
          <cell r="Q28">
            <v>2.33</v>
          </cell>
          <cell r="R28">
            <v>3.33</v>
          </cell>
          <cell r="S28">
            <v>2</v>
          </cell>
          <cell r="T28">
            <v>2</v>
          </cell>
          <cell r="U28">
            <v>2</v>
          </cell>
          <cell r="V28">
            <v>2.65</v>
          </cell>
          <cell r="W28">
            <v>2.5</v>
          </cell>
          <cell r="X28">
            <v>3</v>
          </cell>
          <cell r="Y28">
            <v>3.65</v>
          </cell>
          <cell r="Z28">
            <v>1.65</v>
          </cell>
          <cell r="AA28">
            <v>3</v>
          </cell>
          <cell r="AB28">
            <v>2.33</v>
          </cell>
          <cell r="AC28">
            <v>2.65</v>
          </cell>
          <cell r="AD28">
            <v>4</v>
          </cell>
          <cell r="AE28">
            <v>1.65</v>
          </cell>
          <cell r="AF28">
            <v>2.78</v>
          </cell>
          <cell r="AG28">
            <v>2.64</v>
          </cell>
          <cell r="AH28">
            <v>2</v>
          </cell>
          <cell r="AI28">
            <v>3.65</v>
          </cell>
          <cell r="AJ28">
            <v>2</v>
          </cell>
          <cell r="AK28">
            <v>2.62</v>
          </cell>
          <cell r="AL28" t="str">
            <v>Khá</v>
          </cell>
          <cell r="AM28" t="str">
            <v>Tốt</v>
          </cell>
          <cell r="AN28" t="str">
            <v>Đ</v>
          </cell>
          <cell r="AO28" t="str">
            <v>Đ</v>
          </cell>
          <cell r="AP28" t="str">
            <v>CNTN</v>
          </cell>
          <cell r="AQ28">
            <v>0</v>
          </cell>
          <cell r="AR28">
            <v>0</v>
          </cell>
          <cell r="AS28">
            <v>0</v>
          </cell>
          <cell r="AT28" t="str">
            <v>ĐỦ ĐK thi TN</v>
          </cell>
          <cell r="AU28" t="str">
            <v>KO</v>
          </cell>
          <cell r="AV28" t="str">
            <v>Tháng 5/2015</v>
          </cell>
        </row>
        <row r="29">
          <cell r="B29">
            <v>1816217032</v>
          </cell>
          <cell r="C29" t="str">
            <v>Nguyễn Thị Kiều</v>
          </cell>
          <cell r="D29" t="str">
            <v>Nga</v>
          </cell>
          <cell r="E29" t="str">
            <v>20/05/1992</v>
          </cell>
          <cell r="F29" t="str">
            <v>C18KCD1B</v>
          </cell>
          <cell r="G29">
            <v>2</v>
          </cell>
          <cell r="H29">
            <v>2.65</v>
          </cell>
          <cell r="I29">
            <v>2.33</v>
          </cell>
          <cell r="J29">
            <v>2.33</v>
          </cell>
          <cell r="K29">
            <v>2.33</v>
          </cell>
          <cell r="L29">
            <v>3</v>
          </cell>
          <cell r="M29">
            <v>2.33</v>
          </cell>
          <cell r="N29">
            <v>3</v>
          </cell>
          <cell r="O29">
            <v>2.44</v>
          </cell>
          <cell r="P29">
            <v>4</v>
          </cell>
          <cell r="Q29">
            <v>2.33</v>
          </cell>
          <cell r="R29">
            <v>3</v>
          </cell>
          <cell r="S29">
            <v>1.65</v>
          </cell>
          <cell r="T29">
            <v>2</v>
          </cell>
          <cell r="U29">
            <v>2</v>
          </cell>
          <cell r="V29">
            <v>1.65</v>
          </cell>
          <cell r="W29">
            <v>2.27</v>
          </cell>
          <cell r="X29">
            <v>3</v>
          </cell>
          <cell r="Y29">
            <v>3.33</v>
          </cell>
          <cell r="Z29">
            <v>3.33</v>
          </cell>
          <cell r="AA29">
            <v>2.65</v>
          </cell>
          <cell r="AB29">
            <v>2.65</v>
          </cell>
          <cell r="AC29">
            <v>3.33</v>
          </cell>
          <cell r="AD29">
            <v>4</v>
          </cell>
          <cell r="AE29">
            <v>2</v>
          </cell>
          <cell r="AF29">
            <v>3.08</v>
          </cell>
          <cell r="AG29">
            <v>2.61</v>
          </cell>
          <cell r="AH29">
            <v>4</v>
          </cell>
          <cell r="AI29">
            <v>2.33</v>
          </cell>
          <cell r="AJ29">
            <v>4</v>
          </cell>
          <cell r="AK29">
            <v>2.66</v>
          </cell>
          <cell r="AL29" t="str">
            <v>Khá</v>
          </cell>
          <cell r="AM29" t="str">
            <v>Tốt</v>
          </cell>
          <cell r="AN29" t="str">
            <v>Đ</v>
          </cell>
          <cell r="AO29" t="str">
            <v>Đ</v>
          </cell>
          <cell r="AP29" t="str">
            <v>CNTN</v>
          </cell>
          <cell r="AQ29">
            <v>0</v>
          </cell>
          <cell r="AR29">
            <v>0</v>
          </cell>
          <cell r="AS29">
            <v>0</v>
          </cell>
          <cell r="AT29" t="str">
            <v>ĐỦ ĐK thi TN</v>
          </cell>
          <cell r="AU29" t="str">
            <v>KO</v>
          </cell>
          <cell r="AV29" t="str">
            <v>Tháng 12-2014</v>
          </cell>
        </row>
        <row r="30">
          <cell r="B30">
            <v>1816217033</v>
          </cell>
          <cell r="C30" t="str">
            <v>Trần Thị Như</v>
          </cell>
          <cell r="D30" t="str">
            <v>Toàn</v>
          </cell>
          <cell r="E30" t="str">
            <v>12/10/1990</v>
          </cell>
          <cell r="F30" t="str">
            <v>C18KCD1B</v>
          </cell>
          <cell r="G30">
            <v>2.33</v>
          </cell>
          <cell r="H30">
            <v>3</v>
          </cell>
          <cell r="I30">
            <v>2.65</v>
          </cell>
          <cell r="J30">
            <v>1.65</v>
          </cell>
          <cell r="K30">
            <v>2.65</v>
          </cell>
          <cell r="L30">
            <v>2.65</v>
          </cell>
          <cell r="M30">
            <v>2.33</v>
          </cell>
          <cell r="N30">
            <v>3</v>
          </cell>
          <cell r="O30">
            <v>2.4300000000000002</v>
          </cell>
          <cell r="P30">
            <v>4</v>
          </cell>
          <cell r="Q30">
            <v>2.65</v>
          </cell>
          <cell r="R30">
            <v>3.33</v>
          </cell>
          <cell r="S30">
            <v>2</v>
          </cell>
          <cell r="T30">
            <v>2</v>
          </cell>
          <cell r="U30">
            <v>2</v>
          </cell>
          <cell r="V30">
            <v>2.65</v>
          </cell>
          <cell r="W30">
            <v>2.58</v>
          </cell>
          <cell r="X30">
            <v>2.33</v>
          </cell>
          <cell r="Y30">
            <v>2.33</v>
          </cell>
          <cell r="Z30">
            <v>3.33</v>
          </cell>
          <cell r="AA30">
            <v>3</v>
          </cell>
          <cell r="AB30">
            <v>2.33</v>
          </cell>
          <cell r="AC30">
            <v>2.65</v>
          </cell>
          <cell r="AD30">
            <v>3.65</v>
          </cell>
          <cell r="AE30">
            <v>1.65</v>
          </cell>
          <cell r="AF30">
            <v>2.69</v>
          </cell>
          <cell r="AG30">
            <v>2.57</v>
          </cell>
          <cell r="AH30">
            <v>2.33</v>
          </cell>
          <cell r="AI30">
            <v>3.65</v>
          </cell>
          <cell r="AJ30">
            <v>2.33</v>
          </cell>
          <cell r="AK30">
            <v>2.56</v>
          </cell>
          <cell r="AL30" t="str">
            <v>Khá</v>
          </cell>
          <cell r="AM30" t="str">
            <v>Tốt</v>
          </cell>
          <cell r="AN30" t="str">
            <v>Đ</v>
          </cell>
          <cell r="AO30" t="str">
            <v>Đ</v>
          </cell>
          <cell r="AP30" t="str">
            <v>CNTN</v>
          </cell>
          <cell r="AQ30">
            <v>0</v>
          </cell>
          <cell r="AR30">
            <v>0</v>
          </cell>
          <cell r="AS30">
            <v>0</v>
          </cell>
          <cell r="AT30" t="str">
            <v>ĐỦ ĐK thi TN</v>
          </cell>
          <cell r="AU30" t="str">
            <v>KO</v>
          </cell>
          <cell r="AV30" t="str">
            <v>Tháng 9-2014</v>
          </cell>
        </row>
        <row r="31">
          <cell r="B31">
            <v>1816217040</v>
          </cell>
          <cell r="C31" t="str">
            <v>Phan Quỳnh</v>
          </cell>
          <cell r="D31" t="str">
            <v>Trang</v>
          </cell>
          <cell r="E31" t="str">
            <v>02/07/1992</v>
          </cell>
          <cell r="F31" t="str">
            <v>C18KCD1B</v>
          </cell>
          <cell r="G31">
            <v>2.33</v>
          </cell>
          <cell r="H31">
            <v>3.33</v>
          </cell>
          <cell r="I31">
            <v>3</v>
          </cell>
          <cell r="J31">
            <v>3.33</v>
          </cell>
          <cell r="K31">
            <v>2.65</v>
          </cell>
          <cell r="L31">
            <v>3.33</v>
          </cell>
          <cell r="M31">
            <v>2</v>
          </cell>
          <cell r="N31">
            <v>4</v>
          </cell>
          <cell r="O31">
            <v>2.87</v>
          </cell>
          <cell r="P31">
            <v>2.65</v>
          </cell>
          <cell r="Q31">
            <v>3</v>
          </cell>
          <cell r="R31">
            <v>3</v>
          </cell>
          <cell r="S31">
            <v>2.33</v>
          </cell>
          <cell r="T31">
            <v>2.33</v>
          </cell>
          <cell r="U31">
            <v>2.33</v>
          </cell>
          <cell r="V31">
            <v>3</v>
          </cell>
          <cell r="W31">
            <v>2.64</v>
          </cell>
          <cell r="X31">
            <v>3</v>
          </cell>
          <cell r="Y31">
            <v>4</v>
          </cell>
          <cell r="Z31">
            <v>3</v>
          </cell>
          <cell r="AA31">
            <v>2.33</v>
          </cell>
          <cell r="AB31">
            <v>2.33</v>
          </cell>
          <cell r="AC31">
            <v>3.65</v>
          </cell>
          <cell r="AD31">
            <v>4</v>
          </cell>
          <cell r="AE31">
            <v>2.33</v>
          </cell>
          <cell r="AF31">
            <v>3.12</v>
          </cell>
          <cell r="AG31">
            <v>2.89</v>
          </cell>
          <cell r="AH31">
            <v>2.65</v>
          </cell>
          <cell r="AI31">
            <v>3.33</v>
          </cell>
          <cell r="AJ31">
            <v>2.65</v>
          </cell>
          <cell r="AK31">
            <v>2.88</v>
          </cell>
          <cell r="AL31" t="str">
            <v>Khá</v>
          </cell>
          <cell r="AM31" t="str">
            <v>Tốt</v>
          </cell>
          <cell r="AN31" t="str">
            <v>Đ</v>
          </cell>
          <cell r="AO31" t="str">
            <v>Đ</v>
          </cell>
          <cell r="AP31" t="str">
            <v>CNTN</v>
          </cell>
          <cell r="AQ31">
            <v>0</v>
          </cell>
          <cell r="AR31">
            <v>0</v>
          </cell>
          <cell r="AS31">
            <v>0</v>
          </cell>
          <cell r="AT31" t="str">
            <v>ĐỦ ĐK thi TN</v>
          </cell>
          <cell r="AU31" t="str">
            <v>KO</v>
          </cell>
          <cell r="AV31" t="str">
            <v>Tháng 9-2014</v>
          </cell>
        </row>
        <row r="32">
          <cell r="B32">
            <v>1816217043</v>
          </cell>
          <cell r="C32" t="str">
            <v>Huỳnh Phương</v>
          </cell>
          <cell r="D32" t="str">
            <v>Vy</v>
          </cell>
          <cell r="E32" t="str">
            <v>10/04/1990</v>
          </cell>
          <cell r="F32" t="str">
            <v>C18KCD1B</v>
          </cell>
          <cell r="G32">
            <v>3.65</v>
          </cell>
          <cell r="H32">
            <v>3.65</v>
          </cell>
          <cell r="I32">
            <v>3.33</v>
          </cell>
          <cell r="J32">
            <v>2.65</v>
          </cell>
          <cell r="K32">
            <v>2.65</v>
          </cell>
          <cell r="L32">
            <v>2.65</v>
          </cell>
          <cell r="M32">
            <v>2.33</v>
          </cell>
          <cell r="N32">
            <v>3.33</v>
          </cell>
          <cell r="O32">
            <v>2.93</v>
          </cell>
          <cell r="P32">
            <v>3.33</v>
          </cell>
          <cell r="Q32">
            <v>2.65</v>
          </cell>
          <cell r="R32">
            <v>3</v>
          </cell>
          <cell r="S32">
            <v>2</v>
          </cell>
          <cell r="T32">
            <v>2.33</v>
          </cell>
          <cell r="U32">
            <v>3</v>
          </cell>
          <cell r="V32">
            <v>3.65</v>
          </cell>
          <cell r="W32">
            <v>2.82</v>
          </cell>
          <cell r="X32">
            <v>2.65</v>
          </cell>
          <cell r="Y32">
            <v>4</v>
          </cell>
          <cell r="Z32">
            <v>3.33</v>
          </cell>
          <cell r="AA32">
            <v>2.65</v>
          </cell>
          <cell r="AB32">
            <v>2</v>
          </cell>
          <cell r="AC32">
            <v>3.33</v>
          </cell>
          <cell r="AD32">
            <v>4</v>
          </cell>
          <cell r="AE32">
            <v>3</v>
          </cell>
          <cell r="AF32">
            <v>3.12</v>
          </cell>
          <cell r="AG32">
            <v>2.96</v>
          </cell>
          <cell r="AH32">
            <v>3.33</v>
          </cell>
          <cell r="AI32">
            <v>3.33</v>
          </cell>
          <cell r="AJ32">
            <v>3.33</v>
          </cell>
          <cell r="AK32">
            <v>2.97</v>
          </cell>
          <cell r="AL32" t="str">
            <v>Khá</v>
          </cell>
          <cell r="AM32" t="str">
            <v>Tốt</v>
          </cell>
          <cell r="AN32" t="str">
            <v>Đ</v>
          </cell>
          <cell r="AO32" t="str">
            <v>Đ</v>
          </cell>
          <cell r="AP32" t="str">
            <v>CNTN</v>
          </cell>
          <cell r="AQ32">
            <v>0</v>
          </cell>
          <cell r="AR32">
            <v>0</v>
          </cell>
          <cell r="AS32">
            <v>0</v>
          </cell>
          <cell r="AT32" t="str">
            <v>ĐỦ ĐK thi TN</v>
          </cell>
          <cell r="AU32" t="str">
            <v>ĐỦ ĐK thi TN</v>
          </cell>
          <cell r="AV32" t="str">
            <v>Tháng 9-2014</v>
          </cell>
        </row>
        <row r="33">
          <cell r="B33">
            <v>1816217046</v>
          </cell>
          <cell r="C33" t="str">
            <v>Đinh Thị Ngọc</v>
          </cell>
          <cell r="D33" t="str">
            <v>Lan</v>
          </cell>
          <cell r="E33" t="str">
            <v>19/02/1989</v>
          </cell>
          <cell r="F33" t="str">
            <v>C18KCD1B</v>
          </cell>
          <cell r="G33">
            <v>2.65</v>
          </cell>
          <cell r="H33">
            <v>3</v>
          </cell>
          <cell r="I33">
            <v>2.65</v>
          </cell>
          <cell r="J33">
            <v>3</v>
          </cell>
          <cell r="K33">
            <v>1.65</v>
          </cell>
          <cell r="L33">
            <v>3</v>
          </cell>
          <cell r="M33">
            <v>3</v>
          </cell>
          <cell r="N33">
            <v>3.33</v>
          </cell>
          <cell r="O33">
            <v>2.75</v>
          </cell>
          <cell r="P33">
            <v>3.65</v>
          </cell>
          <cell r="Q33">
            <v>2</v>
          </cell>
          <cell r="R33">
            <v>3</v>
          </cell>
          <cell r="S33">
            <v>2</v>
          </cell>
          <cell r="T33">
            <v>2.33</v>
          </cell>
          <cell r="U33">
            <v>3</v>
          </cell>
          <cell r="V33">
            <v>2.65</v>
          </cell>
          <cell r="W33">
            <v>2.6</v>
          </cell>
          <cell r="X33">
            <v>0</v>
          </cell>
          <cell r="Y33">
            <v>0</v>
          </cell>
          <cell r="Z33">
            <v>0</v>
          </cell>
          <cell r="AA33">
            <v>0</v>
          </cell>
          <cell r="AB33">
            <v>0</v>
          </cell>
          <cell r="AC33">
            <v>0</v>
          </cell>
          <cell r="AD33">
            <v>0</v>
          </cell>
          <cell r="AE33">
            <v>0</v>
          </cell>
          <cell r="AF33">
            <v>0</v>
          </cell>
          <cell r="AG33">
            <v>1.74</v>
          </cell>
          <cell r="AH33">
            <v>0</v>
          </cell>
          <cell r="AI33">
            <v>0</v>
          </cell>
          <cell r="AJ33">
            <v>0</v>
          </cell>
          <cell r="AK33">
            <v>1.67</v>
          </cell>
          <cell r="AL33" t="str">
            <v/>
          </cell>
          <cell r="AM33" t="str">
            <v>Tốt</v>
          </cell>
          <cell r="AN33" t="str">
            <v>Đ</v>
          </cell>
          <cell r="AO33" t="str">
            <v>Đ</v>
          </cell>
          <cell r="AP33" t="str">
            <v xml:space="preserve"> </v>
          </cell>
          <cell r="AQ33">
            <v>8</v>
          </cell>
          <cell r="AR33">
            <v>19</v>
          </cell>
          <cell r="AS33">
            <v>0.35185185185185186</v>
          </cell>
          <cell r="AT33" t="str">
            <v>KO</v>
          </cell>
          <cell r="AU33" t="str">
            <v>KO</v>
          </cell>
          <cell r="AV33">
            <v>0</v>
          </cell>
        </row>
        <row r="34">
          <cell r="B34">
            <v>1816217047</v>
          </cell>
          <cell r="C34" t="str">
            <v>Nguyễn Thị</v>
          </cell>
          <cell r="D34" t="str">
            <v>Quyên</v>
          </cell>
          <cell r="E34" t="str">
            <v>05/12/1988</v>
          </cell>
          <cell r="F34" t="str">
            <v>C18KCD1B</v>
          </cell>
          <cell r="G34">
            <v>2.65</v>
          </cell>
          <cell r="H34">
            <v>3</v>
          </cell>
          <cell r="I34">
            <v>3</v>
          </cell>
          <cell r="J34">
            <v>3.33</v>
          </cell>
          <cell r="K34">
            <v>3</v>
          </cell>
          <cell r="L34">
            <v>3</v>
          </cell>
          <cell r="M34">
            <v>2</v>
          </cell>
          <cell r="N34">
            <v>4</v>
          </cell>
          <cell r="O34">
            <v>2.85</v>
          </cell>
          <cell r="P34">
            <v>4</v>
          </cell>
          <cell r="Q34">
            <v>2.33</v>
          </cell>
          <cell r="R34">
            <v>2.33</v>
          </cell>
          <cell r="S34">
            <v>1.65</v>
          </cell>
          <cell r="T34">
            <v>2.65</v>
          </cell>
          <cell r="U34">
            <v>3</v>
          </cell>
          <cell r="V34">
            <v>3.65</v>
          </cell>
          <cell r="W34">
            <v>2.77</v>
          </cell>
          <cell r="X34">
            <v>2.65</v>
          </cell>
          <cell r="Y34">
            <v>4</v>
          </cell>
          <cell r="Z34">
            <v>3.33</v>
          </cell>
          <cell r="AA34">
            <v>3.65</v>
          </cell>
          <cell r="AB34">
            <v>2.65</v>
          </cell>
          <cell r="AC34">
            <v>3.65</v>
          </cell>
          <cell r="AD34">
            <v>4</v>
          </cell>
          <cell r="AE34">
            <v>3.65</v>
          </cell>
          <cell r="AF34">
            <v>3.45</v>
          </cell>
          <cell r="AG34">
            <v>3.04</v>
          </cell>
          <cell r="AH34">
            <v>3.65</v>
          </cell>
          <cell r="AI34">
            <v>4</v>
          </cell>
          <cell r="AJ34">
            <v>3.65</v>
          </cell>
          <cell r="AK34">
            <v>3.06</v>
          </cell>
          <cell r="AL34" t="str">
            <v>Khá</v>
          </cell>
          <cell r="AM34" t="str">
            <v>Tốt</v>
          </cell>
          <cell r="AN34" t="str">
            <v>Đ</v>
          </cell>
          <cell r="AO34" t="str">
            <v>Đ</v>
          </cell>
          <cell r="AP34" t="str">
            <v>CNTN</v>
          </cell>
          <cell r="AQ34">
            <v>0</v>
          </cell>
          <cell r="AR34">
            <v>0</v>
          </cell>
          <cell r="AS34">
            <v>0</v>
          </cell>
          <cell r="AT34" t="str">
            <v>ĐỦ ĐK thi TN</v>
          </cell>
          <cell r="AU34" t="str">
            <v>ĐỦ ĐK thi TN</v>
          </cell>
          <cell r="AV34" t="str">
            <v>Tháng 9-2014</v>
          </cell>
        </row>
        <row r="35">
          <cell r="B35">
            <v>1816217049</v>
          </cell>
          <cell r="C35" t="str">
            <v>Trương Thị Thanh</v>
          </cell>
          <cell r="D35" t="str">
            <v>Hà</v>
          </cell>
          <cell r="E35" t="str">
            <v>02/08/1991</v>
          </cell>
          <cell r="F35" t="str">
            <v>C18KCD1B</v>
          </cell>
          <cell r="G35">
            <v>2</v>
          </cell>
          <cell r="H35">
            <v>3.65</v>
          </cell>
          <cell r="I35">
            <v>1.65</v>
          </cell>
          <cell r="J35">
            <v>2.33</v>
          </cell>
          <cell r="K35">
            <v>2.33</v>
          </cell>
          <cell r="L35">
            <v>3.33</v>
          </cell>
          <cell r="M35">
            <v>2.65</v>
          </cell>
          <cell r="N35">
            <v>2.33</v>
          </cell>
          <cell r="O35">
            <v>2.5499999999999998</v>
          </cell>
          <cell r="P35">
            <v>4</v>
          </cell>
          <cell r="Q35">
            <v>2.33</v>
          </cell>
          <cell r="R35">
            <v>3.33</v>
          </cell>
          <cell r="S35">
            <v>2</v>
          </cell>
          <cell r="T35">
            <v>2.65</v>
          </cell>
          <cell r="U35">
            <v>1.65</v>
          </cell>
          <cell r="V35">
            <v>2.65</v>
          </cell>
          <cell r="W35">
            <v>2.62</v>
          </cell>
          <cell r="X35">
            <v>3.33</v>
          </cell>
          <cell r="Y35">
            <v>3.33</v>
          </cell>
          <cell r="Z35">
            <v>3</v>
          </cell>
          <cell r="AA35">
            <v>2.33</v>
          </cell>
          <cell r="AB35">
            <v>1.65</v>
          </cell>
          <cell r="AC35">
            <v>3</v>
          </cell>
          <cell r="AD35">
            <v>4</v>
          </cell>
          <cell r="AE35">
            <v>2.33</v>
          </cell>
          <cell r="AF35">
            <v>2.87</v>
          </cell>
          <cell r="AG35">
            <v>2.68</v>
          </cell>
          <cell r="AH35">
            <v>4</v>
          </cell>
          <cell r="AI35">
            <v>3.65</v>
          </cell>
          <cell r="AJ35">
            <v>4</v>
          </cell>
          <cell r="AK35">
            <v>2.73</v>
          </cell>
          <cell r="AL35" t="str">
            <v>Khá</v>
          </cell>
          <cell r="AM35" t="str">
            <v>Tốt</v>
          </cell>
          <cell r="AN35" t="str">
            <v>Đ</v>
          </cell>
          <cell r="AO35" t="str">
            <v>Đ</v>
          </cell>
          <cell r="AP35" t="str">
            <v>CNTN</v>
          </cell>
          <cell r="AQ35">
            <v>0</v>
          </cell>
          <cell r="AR35">
            <v>0</v>
          </cell>
          <cell r="AS35">
            <v>0</v>
          </cell>
          <cell r="AT35" t="str">
            <v>ĐỦ ĐK thi TN</v>
          </cell>
          <cell r="AU35" t="str">
            <v>ĐỦ ĐK thi TN</v>
          </cell>
          <cell r="AV35" t="str">
            <v>Tháng 9-2014</v>
          </cell>
        </row>
        <row r="36">
          <cell r="B36">
            <v>1816217053</v>
          </cell>
          <cell r="C36" t="str">
            <v>Nguyễn Xuân Dạ</v>
          </cell>
          <cell r="D36" t="str">
            <v>Lý</v>
          </cell>
          <cell r="E36" t="str">
            <v>01/08/1991</v>
          </cell>
          <cell r="F36" t="str">
            <v>C18KCD1B</v>
          </cell>
          <cell r="G36">
            <v>4</v>
          </cell>
          <cell r="H36">
            <v>3</v>
          </cell>
          <cell r="I36">
            <v>2.65</v>
          </cell>
          <cell r="J36">
            <v>2.65</v>
          </cell>
          <cell r="K36">
            <v>3</v>
          </cell>
          <cell r="L36">
            <v>3.65</v>
          </cell>
          <cell r="M36">
            <v>2</v>
          </cell>
          <cell r="N36">
            <v>2.65</v>
          </cell>
          <cell r="O36">
            <v>2.94</v>
          </cell>
          <cell r="P36">
            <v>3.33</v>
          </cell>
          <cell r="Q36">
            <v>3</v>
          </cell>
          <cell r="R36">
            <v>2.65</v>
          </cell>
          <cell r="S36">
            <v>2.65</v>
          </cell>
          <cell r="T36">
            <v>2</v>
          </cell>
          <cell r="U36">
            <v>1.65</v>
          </cell>
          <cell r="V36">
            <v>2.65</v>
          </cell>
          <cell r="W36">
            <v>2.54</v>
          </cell>
          <cell r="X36">
            <v>3</v>
          </cell>
          <cell r="Y36">
            <v>2.65</v>
          </cell>
          <cell r="Z36">
            <v>3.33</v>
          </cell>
          <cell r="AA36">
            <v>2.33</v>
          </cell>
          <cell r="AB36">
            <v>1.65</v>
          </cell>
          <cell r="AC36">
            <v>3</v>
          </cell>
          <cell r="AD36">
            <v>3.33</v>
          </cell>
          <cell r="AE36">
            <v>3</v>
          </cell>
          <cell r="AF36">
            <v>2.77</v>
          </cell>
          <cell r="AG36">
            <v>2.75</v>
          </cell>
          <cell r="AH36">
            <v>2.33</v>
          </cell>
          <cell r="AI36">
            <v>2.33</v>
          </cell>
          <cell r="AJ36">
            <v>2.33</v>
          </cell>
          <cell r="AK36">
            <v>2.74</v>
          </cell>
          <cell r="AL36" t="str">
            <v>Khá</v>
          </cell>
          <cell r="AM36" t="str">
            <v>Tốt</v>
          </cell>
          <cell r="AN36" t="str">
            <v>Đ</v>
          </cell>
          <cell r="AO36" t="str">
            <v>Đ</v>
          </cell>
          <cell r="AP36" t="str">
            <v>CNTN</v>
          </cell>
          <cell r="AQ36">
            <v>0</v>
          </cell>
          <cell r="AR36">
            <v>0</v>
          </cell>
          <cell r="AS36">
            <v>0</v>
          </cell>
          <cell r="AT36" t="str">
            <v>ĐỦ ĐK thi TN</v>
          </cell>
          <cell r="AU36" t="str">
            <v>KO</v>
          </cell>
          <cell r="AV36" t="str">
            <v>Tháng 12-2014</v>
          </cell>
        </row>
        <row r="37">
          <cell r="B37">
            <v>1816217058</v>
          </cell>
          <cell r="C37" t="str">
            <v>Lương Thị Hồng</v>
          </cell>
          <cell r="D37" t="str">
            <v>Thúy</v>
          </cell>
          <cell r="E37" t="str">
            <v>24/11/1992</v>
          </cell>
          <cell r="F37" t="str">
            <v>C18KCD1B</v>
          </cell>
          <cell r="G37">
            <v>4</v>
          </cell>
          <cell r="H37">
            <v>3.65</v>
          </cell>
          <cell r="I37">
            <v>3.33</v>
          </cell>
          <cell r="J37">
            <v>4</v>
          </cell>
          <cell r="K37">
            <v>2.65</v>
          </cell>
          <cell r="L37">
            <v>3.65</v>
          </cell>
          <cell r="M37">
            <v>2.33</v>
          </cell>
          <cell r="N37">
            <v>3.33</v>
          </cell>
          <cell r="O37">
            <v>3.36</v>
          </cell>
          <cell r="P37">
            <v>3.33</v>
          </cell>
          <cell r="Q37">
            <v>3.33</v>
          </cell>
          <cell r="R37">
            <v>2.65</v>
          </cell>
          <cell r="S37">
            <v>3</v>
          </cell>
          <cell r="T37">
            <v>2.33</v>
          </cell>
          <cell r="U37">
            <v>3.65</v>
          </cell>
          <cell r="V37">
            <v>3.33</v>
          </cell>
          <cell r="W37">
            <v>3.05</v>
          </cell>
          <cell r="X37">
            <v>3</v>
          </cell>
          <cell r="Y37">
            <v>3.33</v>
          </cell>
          <cell r="Z37">
            <v>3.33</v>
          </cell>
          <cell r="AA37">
            <v>3</v>
          </cell>
          <cell r="AB37">
            <v>2</v>
          </cell>
          <cell r="AC37">
            <v>3.33</v>
          </cell>
          <cell r="AD37">
            <v>4</v>
          </cell>
          <cell r="AE37">
            <v>2.33</v>
          </cell>
          <cell r="AF37">
            <v>3.05</v>
          </cell>
          <cell r="AG37">
            <v>3.16</v>
          </cell>
          <cell r="AH37">
            <v>2</v>
          </cell>
          <cell r="AI37">
            <v>2</v>
          </cell>
          <cell r="AJ37">
            <v>2</v>
          </cell>
          <cell r="AK37">
            <v>3.11</v>
          </cell>
          <cell r="AL37" t="str">
            <v>Khá</v>
          </cell>
          <cell r="AM37" t="str">
            <v>Xuất Sắc</v>
          </cell>
          <cell r="AN37" t="str">
            <v>Đ</v>
          </cell>
          <cell r="AO37" t="str">
            <v>Đ</v>
          </cell>
          <cell r="AP37" t="str">
            <v>CNTN</v>
          </cell>
          <cell r="AQ37">
            <v>0</v>
          </cell>
          <cell r="AR37">
            <v>0</v>
          </cell>
          <cell r="AS37">
            <v>0</v>
          </cell>
          <cell r="AT37" t="str">
            <v>ĐỦ ĐK thi TN</v>
          </cell>
          <cell r="AU37" t="str">
            <v>ĐỦ ĐK thi TN</v>
          </cell>
          <cell r="AV37" t="str">
            <v>Tháng 9-2014</v>
          </cell>
        </row>
        <row r="38">
          <cell r="B38">
            <v>1816217059</v>
          </cell>
          <cell r="C38" t="str">
            <v>Huỳnh Thị</v>
          </cell>
          <cell r="D38" t="str">
            <v>Cúc</v>
          </cell>
          <cell r="E38" t="str">
            <v>03/01/1991</v>
          </cell>
          <cell r="F38" t="str">
            <v>C18KCD1B</v>
          </cell>
          <cell r="G38">
            <v>3</v>
          </cell>
          <cell r="H38">
            <v>4</v>
          </cell>
          <cell r="I38">
            <v>4</v>
          </cell>
          <cell r="J38">
            <v>4</v>
          </cell>
          <cell r="K38">
            <v>3.33</v>
          </cell>
          <cell r="L38">
            <v>4</v>
          </cell>
          <cell r="M38">
            <v>2.65</v>
          </cell>
          <cell r="N38">
            <v>4</v>
          </cell>
          <cell r="O38">
            <v>3.59</v>
          </cell>
          <cell r="P38">
            <v>4</v>
          </cell>
          <cell r="Q38">
            <v>3.65</v>
          </cell>
          <cell r="R38">
            <v>3.33</v>
          </cell>
          <cell r="S38">
            <v>3.33</v>
          </cell>
          <cell r="T38">
            <v>2.65</v>
          </cell>
          <cell r="U38">
            <v>3.65</v>
          </cell>
          <cell r="V38">
            <v>3.33</v>
          </cell>
          <cell r="W38">
            <v>3.36</v>
          </cell>
          <cell r="X38">
            <v>2.65</v>
          </cell>
          <cell r="Y38">
            <v>4</v>
          </cell>
          <cell r="Z38">
            <v>3.33</v>
          </cell>
          <cell r="AA38">
            <v>3.33</v>
          </cell>
          <cell r="AB38">
            <v>3.33</v>
          </cell>
          <cell r="AC38">
            <v>4</v>
          </cell>
          <cell r="AD38">
            <v>4</v>
          </cell>
          <cell r="AE38">
            <v>4</v>
          </cell>
          <cell r="AF38">
            <v>3.61</v>
          </cell>
          <cell r="AG38">
            <v>3.53</v>
          </cell>
          <cell r="AH38">
            <v>4</v>
          </cell>
          <cell r="AI38">
            <v>4</v>
          </cell>
          <cell r="AJ38">
            <v>4</v>
          </cell>
          <cell r="AK38">
            <v>3.54</v>
          </cell>
          <cell r="AL38" t="str">
            <v>Giỏi</v>
          </cell>
          <cell r="AM38" t="str">
            <v>Xuất Sắc</v>
          </cell>
          <cell r="AN38" t="str">
            <v>Đ</v>
          </cell>
          <cell r="AO38" t="str">
            <v>Đ</v>
          </cell>
          <cell r="AP38" t="str">
            <v>CNTN</v>
          </cell>
          <cell r="AQ38">
            <v>0</v>
          </cell>
          <cell r="AR38">
            <v>0</v>
          </cell>
          <cell r="AS38">
            <v>0</v>
          </cell>
          <cell r="AT38" t="str">
            <v>ĐỦ ĐK thi TN</v>
          </cell>
          <cell r="AU38" t="str">
            <v>ĐỦ ĐK thi TN</v>
          </cell>
          <cell r="AV38" t="str">
            <v>Tháng 9-2014</v>
          </cell>
        </row>
        <row r="39">
          <cell r="B39">
            <v>1816217061</v>
          </cell>
          <cell r="C39" t="str">
            <v>Phạm Thị Thu</v>
          </cell>
          <cell r="D39" t="str">
            <v>Hà</v>
          </cell>
          <cell r="E39" t="str">
            <v>20/06/1991</v>
          </cell>
          <cell r="F39" t="str">
            <v>C18KCD1B</v>
          </cell>
          <cell r="G39">
            <v>2.65</v>
          </cell>
          <cell r="H39">
            <v>2.33</v>
          </cell>
          <cell r="I39">
            <v>2.33</v>
          </cell>
          <cell r="J39">
            <v>1.65</v>
          </cell>
          <cell r="K39">
            <v>2</v>
          </cell>
          <cell r="L39">
            <v>2.65</v>
          </cell>
          <cell r="M39">
            <v>2</v>
          </cell>
          <cell r="N39">
            <v>3</v>
          </cell>
          <cell r="O39">
            <v>2.21</v>
          </cell>
          <cell r="P39">
            <v>3</v>
          </cell>
          <cell r="Q39">
            <v>2.65</v>
          </cell>
          <cell r="R39">
            <v>3</v>
          </cell>
          <cell r="S39">
            <v>2</v>
          </cell>
          <cell r="T39">
            <v>2</v>
          </cell>
          <cell r="U39">
            <v>2.33</v>
          </cell>
          <cell r="V39">
            <v>2</v>
          </cell>
          <cell r="W39">
            <v>2.35</v>
          </cell>
          <cell r="X39">
            <v>3</v>
          </cell>
          <cell r="Y39">
            <v>2</v>
          </cell>
          <cell r="Z39">
            <v>1.65</v>
          </cell>
          <cell r="AA39">
            <v>2</v>
          </cell>
          <cell r="AB39">
            <v>1.65</v>
          </cell>
          <cell r="AC39">
            <v>2.65</v>
          </cell>
          <cell r="AD39">
            <v>3.65</v>
          </cell>
          <cell r="AE39">
            <v>0</v>
          </cell>
          <cell r="AF39">
            <v>2.17</v>
          </cell>
          <cell r="AG39">
            <v>2.2400000000000002</v>
          </cell>
          <cell r="AH39">
            <v>3.65</v>
          </cell>
          <cell r="AI39">
            <v>2</v>
          </cell>
          <cell r="AJ39">
            <v>3.65</v>
          </cell>
          <cell r="AK39">
            <v>2.29</v>
          </cell>
          <cell r="AL39" t="str">
            <v>Trung Bình</v>
          </cell>
          <cell r="AM39" t="str">
            <v>Khá</v>
          </cell>
          <cell r="AN39" t="str">
            <v>Đ</v>
          </cell>
          <cell r="AO39" t="str">
            <v>Đ</v>
          </cell>
          <cell r="AP39" t="str">
            <v xml:space="preserve"> </v>
          </cell>
          <cell r="AQ39">
            <v>1</v>
          </cell>
          <cell r="AR39">
            <v>2</v>
          </cell>
          <cell r="AS39">
            <v>3.7037037037037035E-2</v>
          </cell>
          <cell r="AT39" t="str">
            <v>xet vot</v>
          </cell>
          <cell r="AU39" t="str">
            <v>KO</v>
          </cell>
          <cell r="AV39">
            <v>0</v>
          </cell>
        </row>
        <row r="40">
          <cell r="B40">
            <v>1816217062</v>
          </cell>
          <cell r="C40" t="str">
            <v>Nguyễn Thị Ánh</v>
          </cell>
          <cell r="D40" t="str">
            <v>Hậu</v>
          </cell>
          <cell r="E40" t="str">
            <v>01/02/1992</v>
          </cell>
          <cell r="F40" t="str">
            <v>C18KCD1B</v>
          </cell>
          <cell r="G40">
            <v>2.33</v>
          </cell>
          <cell r="H40">
            <v>3.33</v>
          </cell>
          <cell r="I40">
            <v>3.33</v>
          </cell>
          <cell r="J40">
            <v>2.65</v>
          </cell>
          <cell r="K40">
            <v>2</v>
          </cell>
          <cell r="L40">
            <v>2.65</v>
          </cell>
          <cell r="M40">
            <v>2.65</v>
          </cell>
          <cell r="N40">
            <v>2.65</v>
          </cell>
          <cell r="O40">
            <v>2.73</v>
          </cell>
          <cell r="P40">
            <v>3.33</v>
          </cell>
          <cell r="Q40">
            <v>2.33</v>
          </cell>
          <cell r="R40">
            <v>3</v>
          </cell>
          <cell r="S40">
            <v>2</v>
          </cell>
          <cell r="T40">
            <v>2</v>
          </cell>
          <cell r="U40">
            <v>2.65</v>
          </cell>
          <cell r="V40">
            <v>0</v>
          </cell>
          <cell r="W40">
            <v>2.04</v>
          </cell>
          <cell r="X40">
            <v>0</v>
          </cell>
          <cell r="Y40">
            <v>0</v>
          </cell>
          <cell r="Z40">
            <v>0</v>
          </cell>
          <cell r="AA40">
            <v>0</v>
          </cell>
          <cell r="AB40">
            <v>0</v>
          </cell>
          <cell r="AC40">
            <v>0</v>
          </cell>
          <cell r="AD40">
            <v>0</v>
          </cell>
          <cell r="AE40">
            <v>0</v>
          </cell>
          <cell r="AF40">
            <v>0</v>
          </cell>
          <cell r="AG40">
            <v>1.55</v>
          </cell>
          <cell r="AH40">
            <v>0</v>
          </cell>
          <cell r="AI40">
            <v>0</v>
          </cell>
          <cell r="AJ40">
            <v>0</v>
          </cell>
          <cell r="AK40">
            <v>1.5</v>
          </cell>
          <cell r="AL40" t="str">
            <v/>
          </cell>
          <cell r="AM40" t="str">
            <v>Xuất Sắc</v>
          </cell>
          <cell r="AN40" t="str">
            <v>Đ</v>
          </cell>
          <cell r="AO40" t="str">
            <v>Đ</v>
          </cell>
          <cell r="AP40" t="str">
            <v xml:space="preserve"> </v>
          </cell>
          <cell r="AQ40">
            <v>9</v>
          </cell>
          <cell r="AR40">
            <v>22</v>
          </cell>
          <cell r="AS40">
            <v>0.40740740740740738</v>
          </cell>
          <cell r="AT40" t="str">
            <v>KO</v>
          </cell>
          <cell r="AU40" t="str">
            <v>KO</v>
          </cell>
          <cell r="AV40">
            <v>0</v>
          </cell>
        </row>
        <row r="41">
          <cell r="B41">
            <v>1816217063</v>
          </cell>
          <cell r="C41" t="str">
            <v>Trương Thị Hiền</v>
          </cell>
          <cell r="D41" t="str">
            <v>Phương</v>
          </cell>
          <cell r="E41" t="str">
            <v>19/09/1991</v>
          </cell>
          <cell r="F41" t="str">
            <v>C18KCD1B</v>
          </cell>
          <cell r="G41">
            <v>2</v>
          </cell>
          <cell r="H41">
            <v>3</v>
          </cell>
          <cell r="I41">
            <v>3.33</v>
          </cell>
          <cell r="J41">
            <v>2.33</v>
          </cell>
          <cell r="K41">
            <v>2</v>
          </cell>
          <cell r="L41">
            <v>3.65</v>
          </cell>
          <cell r="M41">
            <v>2</v>
          </cell>
          <cell r="N41">
            <v>2.33</v>
          </cell>
          <cell r="O41">
            <v>2.66</v>
          </cell>
          <cell r="P41">
            <v>3</v>
          </cell>
          <cell r="Q41">
            <v>2.33</v>
          </cell>
          <cell r="R41">
            <v>3.33</v>
          </cell>
          <cell r="S41">
            <v>2</v>
          </cell>
          <cell r="T41">
            <v>2.33</v>
          </cell>
          <cell r="U41">
            <v>2</v>
          </cell>
          <cell r="V41">
            <v>2.65</v>
          </cell>
          <cell r="W41">
            <v>2.4900000000000002</v>
          </cell>
          <cell r="X41">
            <v>2.65</v>
          </cell>
          <cell r="Y41">
            <v>2</v>
          </cell>
          <cell r="Z41">
            <v>3</v>
          </cell>
          <cell r="AA41">
            <v>2.65</v>
          </cell>
          <cell r="AB41">
            <v>1.65</v>
          </cell>
          <cell r="AC41">
            <v>2.65</v>
          </cell>
          <cell r="AD41">
            <v>3.33</v>
          </cell>
          <cell r="AE41">
            <v>0</v>
          </cell>
          <cell r="AF41">
            <v>2.29</v>
          </cell>
          <cell r="AG41">
            <v>2.48</v>
          </cell>
          <cell r="AH41">
            <v>3.33</v>
          </cell>
          <cell r="AI41">
            <v>1</v>
          </cell>
          <cell r="AJ41">
            <v>3.33</v>
          </cell>
          <cell r="AK41">
            <v>2.5099999999999998</v>
          </cell>
          <cell r="AL41" t="str">
            <v>Khá</v>
          </cell>
          <cell r="AM41" t="str">
            <v>Tốt</v>
          </cell>
          <cell r="AN41" t="str">
            <v>Đ</v>
          </cell>
          <cell r="AO41" t="str">
            <v>Đ</v>
          </cell>
          <cell r="AP41" t="str">
            <v xml:space="preserve"> </v>
          </cell>
          <cell r="AQ41">
            <v>1</v>
          </cell>
          <cell r="AR41">
            <v>2</v>
          </cell>
          <cell r="AS41">
            <v>3.7037037037037035E-2</v>
          </cell>
          <cell r="AT41" t="str">
            <v>xet vot</v>
          </cell>
          <cell r="AU41" t="str">
            <v>KO</v>
          </cell>
          <cell r="AV41">
            <v>0</v>
          </cell>
        </row>
        <row r="42">
          <cell r="B42">
            <v>1816217066</v>
          </cell>
          <cell r="C42" t="str">
            <v>Nguyễn Thị Diệu</v>
          </cell>
          <cell r="D42" t="str">
            <v>Anh</v>
          </cell>
          <cell r="E42" t="str">
            <v>28/03/1992</v>
          </cell>
          <cell r="F42" t="str">
            <v>C18KCD1B</v>
          </cell>
          <cell r="G42">
            <v>2.65</v>
          </cell>
          <cell r="H42">
            <v>3</v>
          </cell>
          <cell r="I42">
            <v>3</v>
          </cell>
          <cell r="J42">
            <v>2</v>
          </cell>
          <cell r="K42">
            <v>2</v>
          </cell>
          <cell r="L42">
            <v>2.65</v>
          </cell>
          <cell r="M42">
            <v>2.65</v>
          </cell>
          <cell r="N42">
            <v>4</v>
          </cell>
          <cell r="O42">
            <v>2.57</v>
          </cell>
          <cell r="P42">
            <v>3</v>
          </cell>
          <cell r="Q42">
            <v>1.65</v>
          </cell>
          <cell r="R42">
            <v>3</v>
          </cell>
          <cell r="S42">
            <v>2</v>
          </cell>
          <cell r="T42">
            <v>2</v>
          </cell>
          <cell r="U42">
            <v>2.33</v>
          </cell>
          <cell r="V42">
            <v>2.33</v>
          </cell>
          <cell r="W42">
            <v>2.29</v>
          </cell>
          <cell r="X42">
            <v>2.33</v>
          </cell>
          <cell r="Y42">
            <v>1</v>
          </cell>
          <cell r="Z42">
            <v>3</v>
          </cell>
          <cell r="AA42">
            <v>2.65</v>
          </cell>
          <cell r="AB42">
            <v>1.65</v>
          </cell>
          <cell r="AC42">
            <v>3</v>
          </cell>
          <cell r="AD42">
            <v>3</v>
          </cell>
          <cell r="AE42">
            <v>1.65</v>
          </cell>
          <cell r="AF42">
            <v>2.33</v>
          </cell>
          <cell r="AG42">
            <v>2.4</v>
          </cell>
          <cell r="AH42">
            <v>2.65</v>
          </cell>
          <cell r="AI42">
            <v>2</v>
          </cell>
          <cell r="AJ42">
            <v>2.65</v>
          </cell>
          <cell r="AK42">
            <v>2.4</v>
          </cell>
          <cell r="AL42" t="str">
            <v>Trung Bình</v>
          </cell>
          <cell r="AM42" t="str">
            <v>Tốt</v>
          </cell>
          <cell r="AN42" t="str">
            <v>Đ</v>
          </cell>
          <cell r="AO42" t="str">
            <v>Đ</v>
          </cell>
          <cell r="AP42" t="str">
            <v>CNTN</v>
          </cell>
          <cell r="AQ42">
            <v>0</v>
          </cell>
          <cell r="AR42">
            <v>0</v>
          </cell>
          <cell r="AS42">
            <v>0</v>
          </cell>
          <cell r="AT42" t="str">
            <v>ĐỦ ĐK thi TN</v>
          </cell>
          <cell r="AU42" t="str">
            <v>KO</v>
          </cell>
          <cell r="AV42" t="str">
            <v>Tháng 5/2015</v>
          </cell>
        </row>
        <row r="43">
          <cell r="B43">
            <v>1816217067</v>
          </cell>
          <cell r="C43" t="str">
            <v>Nguyễn Ngọc Anh</v>
          </cell>
          <cell r="D43" t="str">
            <v>Thư</v>
          </cell>
          <cell r="E43" t="str">
            <v>06/11/1992</v>
          </cell>
          <cell r="F43" t="str">
            <v>C18KCD1B</v>
          </cell>
          <cell r="G43">
            <v>2.33</v>
          </cell>
          <cell r="H43">
            <v>3</v>
          </cell>
          <cell r="I43">
            <v>2.33</v>
          </cell>
          <cell r="J43">
            <v>0</v>
          </cell>
          <cell r="K43">
            <v>2.33</v>
          </cell>
          <cell r="L43">
            <v>3</v>
          </cell>
          <cell r="M43">
            <v>3</v>
          </cell>
          <cell r="N43">
            <v>3.65</v>
          </cell>
          <cell r="O43">
            <v>2.2400000000000002</v>
          </cell>
          <cell r="P43">
            <v>3</v>
          </cell>
          <cell r="Q43">
            <v>2.33</v>
          </cell>
          <cell r="R43">
            <v>2.33</v>
          </cell>
          <cell r="S43">
            <v>0</v>
          </cell>
          <cell r="T43">
            <v>2</v>
          </cell>
          <cell r="U43">
            <v>2.33</v>
          </cell>
          <cell r="V43">
            <v>0</v>
          </cell>
          <cell r="W43">
            <v>1.53</v>
          </cell>
          <cell r="X43">
            <v>0</v>
          </cell>
          <cell r="Y43">
            <v>0</v>
          </cell>
          <cell r="Z43">
            <v>0</v>
          </cell>
          <cell r="AA43">
            <v>0</v>
          </cell>
          <cell r="AB43">
            <v>0</v>
          </cell>
          <cell r="AC43">
            <v>0</v>
          </cell>
          <cell r="AD43">
            <v>0</v>
          </cell>
          <cell r="AE43">
            <v>0</v>
          </cell>
          <cell r="AF43">
            <v>0</v>
          </cell>
          <cell r="AG43">
            <v>1.23</v>
          </cell>
          <cell r="AH43">
            <v>0</v>
          </cell>
          <cell r="AI43">
            <v>0</v>
          </cell>
          <cell r="AJ43">
            <v>0</v>
          </cell>
          <cell r="AK43">
            <v>1.18</v>
          </cell>
          <cell r="AL43" t="str">
            <v/>
          </cell>
          <cell r="AM43" t="str">
            <v>Tốt</v>
          </cell>
          <cell r="AN43" t="str">
            <v>Đ</v>
          </cell>
          <cell r="AO43" t="str">
            <v>Đ</v>
          </cell>
          <cell r="AP43" t="str">
            <v xml:space="preserve"> </v>
          </cell>
          <cell r="AQ43">
            <v>11</v>
          </cell>
          <cell r="AR43">
            <v>28</v>
          </cell>
          <cell r="AS43">
            <v>0.51851851851851849</v>
          </cell>
          <cell r="AT43" t="str">
            <v>KO</v>
          </cell>
          <cell r="AU43" t="str">
            <v>KO</v>
          </cell>
          <cell r="AV43">
            <v>0</v>
          </cell>
        </row>
        <row r="44">
          <cell r="B44">
            <v>1816217072</v>
          </cell>
          <cell r="C44" t="str">
            <v>Ngô Thị</v>
          </cell>
          <cell r="D44" t="str">
            <v>Nhiệm</v>
          </cell>
          <cell r="E44" t="str">
            <v>05/04/1992</v>
          </cell>
          <cell r="F44" t="str">
            <v>C18KCD1B</v>
          </cell>
          <cell r="G44">
            <v>2.33</v>
          </cell>
          <cell r="H44">
            <v>2.65</v>
          </cell>
          <cell r="I44">
            <v>2.65</v>
          </cell>
          <cell r="J44">
            <v>2.65</v>
          </cell>
          <cell r="K44">
            <v>2.33</v>
          </cell>
          <cell r="L44">
            <v>2.65</v>
          </cell>
          <cell r="M44">
            <v>2</v>
          </cell>
          <cell r="N44">
            <v>3</v>
          </cell>
          <cell r="O44">
            <v>2.4700000000000002</v>
          </cell>
          <cell r="P44">
            <v>3.65</v>
          </cell>
          <cell r="Q44">
            <v>2.33</v>
          </cell>
          <cell r="R44">
            <v>3</v>
          </cell>
          <cell r="S44">
            <v>1.65</v>
          </cell>
          <cell r="T44">
            <v>1.65</v>
          </cell>
          <cell r="U44">
            <v>1.65</v>
          </cell>
          <cell r="V44">
            <v>2.65</v>
          </cell>
          <cell r="W44">
            <v>2.2999999999999998</v>
          </cell>
          <cell r="X44">
            <v>2.65</v>
          </cell>
          <cell r="Y44">
            <v>2.33</v>
          </cell>
          <cell r="Z44">
            <v>3</v>
          </cell>
          <cell r="AA44">
            <v>2.33</v>
          </cell>
          <cell r="AB44">
            <v>2.65</v>
          </cell>
          <cell r="AC44">
            <v>2.33</v>
          </cell>
          <cell r="AD44">
            <v>4</v>
          </cell>
          <cell r="AE44">
            <v>1.65</v>
          </cell>
          <cell r="AF44">
            <v>2.68</v>
          </cell>
          <cell r="AG44">
            <v>2.4900000000000002</v>
          </cell>
          <cell r="AH44">
            <v>3.33</v>
          </cell>
          <cell r="AI44">
            <v>2</v>
          </cell>
          <cell r="AJ44">
            <v>3.33</v>
          </cell>
          <cell r="AK44">
            <v>2.52</v>
          </cell>
          <cell r="AL44" t="str">
            <v>Khá</v>
          </cell>
          <cell r="AM44" t="str">
            <v>Tốt</v>
          </cell>
          <cell r="AN44" t="str">
            <v>Đ</v>
          </cell>
          <cell r="AO44" t="str">
            <v>Đ</v>
          </cell>
          <cell r="AP44" t="str">
            <v>CNTN</v>
          </cell>
          <cell r="AQ44">
            <v>0</v>
          </cell>
          <cell r="AR44">
            <v>0</v>
          </cell>
          <cell r="AS44">
            <v>0</v>
          </cell>
          <cell r="AT44" t="str">
            <v>ĐỦ ĐK thi TN</v>
          </cell>
          <cell r="AU44" t="str">
            <v>KO</v>
          </cell>
          <cell r="AV44" t="str">
            <v>Tháng 5/2015</v>
          </cell>
        </row>
        <row r="45">
          <cell r="B45">
            <v>1816217078</v>
          </cell>
          <cell r="C45" t="str">
            <v>Võ Thị Kim</v>
          </cell>
          <cell r="D45" t="str">
            <v>Chi</v>
          </cell>
          <cell r="E45" t="str">
            <v>28/08/1992</v>
          </cell>
          <cell r="F45" t="str">
            <v>C18KCD1B</v>
          </cell>
          <cell r="G45">
            <v>2</v>
          </cell>
          <cell r="H45">
            <v>2.65</v>
          </cell>
          <cell r="I45">
            <v>1</v>
          </cell>
          <cell r="J45">
            <v>0</v>
          </cell>
          <cell r="K45">
            <v>2.33</v>
          </cell>
          <cell r="L45">
            <v>2.65</v>
          </cell>
          <cell r="M45">
            <v>2.33</v>
          </cell>
          <cell r="N45">
            <v>2.33</v>
          </cell>
          <cell r="O45">
            <v>1.77</v>
          </cell>
          <cell r="P45">
            <v>3.65</v>
          </cell>
          <cell r="Q45">
            <v>2</v>
          </cell>
          <cell r="R45">
            <v>2</v>
          </cell>
          <cell r="S45">
            <v>2</v>
          </cell>
          <cell r="T45">
            <v>2</v>
          </cell>
          <cell r="U45">
            <v>1.65</v>
          </cell>
          <cell r="V45">
            <v>1.65</v>
          </cell>
          <cell r="W45">
            <v>2.09</v>
          </cell>
          <cell r="X45">
            <v>2.65</v>
          </cell>
          <cell r="Y45">
            <v>0</v>
          </cell>
          <cell r="Z45">
            <v>2.65</v>
          </cell>
          <cell r="AA45">
            <v>2.65</v>
          </cell>
          <cell r="AB45">
            <v>0</v>
          </cell>
          <cell r="AC45">
            <v>1.65</v>
          </cell>
          <cell r="AD45">
            <v>3</v>
          </cell>
          <cell r="AE45">
            <v>0</v>
          </cell>
          <cell r="AF45">
            <v>1.57</v>
          </cell>
          <cell r="AG45">
            <v>1.8</v>
          </cell>
          <cell r="AH45">
            <v>0</v>
          </cell>
          <cell r="AI45">
            <v>0</v>
          </cell>
          <cell r="AJ45">
            <v>0</v>
          </cell>
          <cell r="AK45">
            <v>1.74</v>
          </cell>
          <cell r="AL45" t="str">
            <v/>
          </cell>
          <cell r="AM45" t="str">
            <v>Tốt</v>
          </cell>
          <cell r="AN45" t="str">
            <v>Đ</v>
          </cell>
          <cell r="AO45" t="str">
            <v>Đ</v>
          </cell>
          <cell r="AP45" t="str">
            <v xml:space="preserve"> </v>
          </cell>
          <cell r="AQ45">
            <v>4</v>
          </cell>
          <cell r="AR45">
            <v>10</v>
          </cell>
          <cell r="AS45">
            <v>0.18518518518518517</v>
          </cell>
          <cell r="AT45" t="str">
            <v>KO</v>
          </cell>
          <cell r="AU45" t="str">
            <v>KO</v>
          </cell>
          <cell r="AV45">
            <v>0</v>
          </cell>
        </row>
        <row r="46">
          <cell r="B46">
            <v>1816217079</v>
          </cell>
          <cell r="C46" t="str">
            <v>Đinh Lê Thanh Thùy</v>
          </cell>
          <cell r="D46" t="str">
            <v>Trang</v>
          </cell>
          <cell r="E46" t="str">
            <v>16/09/1991</v>
          </cell>
          <cell r="F46" t="str">
            <v>C18KCD1B</v>
          </cell>
          <cell r="G46">
            <v>2.33</v>
          </cell>
          <cell r="H46">
            <v>2.33</v>
          </cell>
          <cell r="I46">
            <v>1.65</v>
          </cell>
          <cell r="J46">
            <v>1.65</v>
          </cell>
          <cell r="K46">
            <v>2.33</v>
          </cell>
          <cell r="L46">
            <v>2.65</v>
          </cell>
          <cell r="M46">
            <v>2.33</v>
          </cell>
          <cell r="N46">
            <v>2.33</v>
          </cell>
          <cell r="O46">
            <v>2.16</v>
          </cell>
          <cell r="P46">
            <v>3.65</v>
          </cell>
          <cell r="Q46">
            <v>2</v>
          </cell>
          <cell r="R46">
            <v>3</v>
          </cell>
          <cell r="S46">
            <v>2</v>
          </cell>
          <cell r="T46">
            <v>2.33</v>
          </cell>
          <cell r="U46">
            <v>1</v>
          </cell>
          <cell r="V46">
            <v>2</v>
          </cell>
          <cell r="W46">
            <v>2.25</v>
          </cell>
          <cell r="X46">
            <v>3</v>
          </cell>
          <cell r="Y46">
            <v>0</v>
          </cell>
          <cell r="Z46">
            <v>2.65</v>
          </cell>
          <cell r="AA46">
            <v>2.65</v>
          </cell>
          <cell r="AB46">
            <v>1.65</v>
          </cell>
          <cell r="AC46">
            <v>2.33</v>
          </cell>
          <cell r="AD46">
            <v>3.65</v>
          </cell>
          <cell r="AE46">
            <v>2.65</v>
          </cell>
          <cell r="AF46">
            <v>2.36</v>
          </cell>
          <cell r="AG46">
            <v>2.2599999999999998</v>
          </cell>
          <cell r="AH46">
            <v>1</v>
          </cell>
          <cell r="AI46">
            <v>2.65</v>
          </cell>
          <cell r="AJ46">
            <v>1</v>
          </cell>
          <cell r="AK46">
            <v>2.21</v>
          </cell>
          <cell r="AL46" t="str">
            <v>Trung Bình</v>
          </cell>
          <cell r="AM46" t="str">
            <v>Tốt</v>
          </cell>
          <cell r="AN46" t="str">
            <v>Đ</v>
          </cell>
          <cell r="AO46" t="str">
            <v>Đ</v>
          </cell>
          <cell r="AP46" t="str">
            <v xml:space="preserve"> </v>
          </cell>
          <cell r="AQ46">
            <v>1</v>
          </cell>
          <cell r="AR46">
            <v>2</v>
          </cell>
          <cell r="AS46">
            <v>3.7037037037037035E-2</v>
          </cell>
          <cell r="AT46" t="str">
            <v>xet vot</v>
          </cell>
          <cell r="AU46" t="str">
            <v>KO</v>
          </cell>
          <cell r="AV46">
            <v>0</v>
          </cell>
        </row>
        <row r="47">
          <cell r="B47">
            <v>1816217082</v>
          </cell>
          <cell r="C47" t="str">
            <v>Ngô Thị Diễm</v>
          </cell>
          <cell r="D47" t="str">
            <v>My</v>
          </cell>
          <cell r="E47" t="str">
            <v>10/09/1989</v>
          </cell>
          <cell r="F47" t="str">
            <v>C18KCD1B</v>
          </cell>
          <cell r="G47">
            <v>3</v>
          </cell>
          <cell r="H47">
            <v>2.33</v>
          </cell>
          <cell r="I47">
            <v>2</v>
          </cell>
          <cell r="J47">
            <v>2</v>
          </cell>
          <cell r="K47">
            <v>2.33</v>
          </cell>
          <cell r="L47">
            <v>3</v>
          </cell>
          <cell r="M47">
            <v>2.65</v>
          </cell>
          <cell r="N47">
            <v>3.65</v>
          </cell>
          <cell r="O47">
            <v>2.46</v>
          </cell>
          <cell r="P47">
            <v>3.65</v>
          </cell>
          <cell r="Q47">
            <v>2.33</v>
          </cell>
          <cell r="R47">
            <v>2</v>
          </cell>
          <cell r="S47">
            <v>1.65</v>
          </cell>
          <cell r="T47">
            <v>2.65</v>
          </cell>
          <cell r="U47">
            <v>3.33</v>
          </cell>
          <cell r="V47">
            <v>2.65</v>
          </cell>
          <cell r="W47">
            <v>2.56</v>
          </cell>
          <cell r="X47">
            <v>0</v>
          </cell>
          <cell r="Y47">
            <v>2.65</v>
          </cell>
          <cell r="Z47">
            <v>1.65</v>
          </cell>
          <cell r="AA47">
            <v>0</v>
          </cell>
          <cell r="AB47">
            <v>0</v>
          </cell>
          <cell r="AC47">
            <v>3.33</v>
          </cell>
          <cell r="AD47">
            <v>3.65</v>
          </cell>
          <cell r="AE47">
            <v>0</v>
          </cell>
          <cell r="AF47">
            <v>1.55</v>
          </cell>
          <cell r="AG47">
            <v>2.17</v>
          </cell>
          <cell r="AH47">
            <v>0</v>
          </cell>
          <cell r="AI47">
            <v>0</v>
          </cell>
          <cell r="AJ47">
            <v>0</v>
          </cell>
          <cell r="AK47">
            <v>2.09</v>
          </cell>
          <cell r="AL47" t="str">
            <v>Trung Bình</v>
          </cell>
          <cell r="AM47" t="str">
            <v>Tốt</v>
          </cell>
          <cell r="AN47" t="str">
            <v>Đ</v>
          </cell>
          <cell r="AO47" t="str">
            <v>Đ</v>
          </cell>
          <cell r="AP47" t="str">
            <v xml:space="preserve"> </v>
          </cell>
          <cell r="AQ47">
            <v>4</v>
          </cell>
          <cell r="AR47">
            <v>9</v>
          </cell>
          <cell r="AS47">
            <v>0.16666666666666666</v>
          </cell>
          <cell r="AT47" t="str">
            <v>KO</v>
          </cell>
          <cell r="AU47" t="str">
            <v>KO</v>
          </cell>
          <cell r="AV47">
            <v>0</v>
          </cell>
        </row>
        <row r="48">
          <cell r="B48">
            <v>1816217085</v>
          </cell>
          <cell r="C48" t="str">
            <v>Hồ Thị</v>
          </cell>
          <cell r="D48" t="str">
            <v>Hằng</v>
          </cell>
          <cell r="E48" t="str">
            <v>10/11/1992</v>
          </cell>
          <cell r="F48" t="str">
            <v>C18KCD1B</v>
          </cell>
          <cell r="G48">
            <v>2.33</v>
          </cell>
          <cell r="H48">
            <v>2.33</v>
          </cell>
          <cell r="I48">
            <v>1.65</v>
          </cell>
          <cell r="J48">
            <v>2</v>
          </cell>
          <cell r="K48">
            <v>2</v>
          </cell>
          <cell r="L48">
            <v>2</v>
          </cell>
          <cell r="M48">
            <v>2.65</v>
          </cell>
          <cell r="N48">
            <v>3.65</v>
          </cell>
          <cell r="O48">
            <v>2.12</v>
          </cell>
          <cell r="P48">
            <v>3.65</v>
          </cell>
          <cell r="Q48">
            <v>2</v>
          </cell>
          <cell r="R48">
            <v>2</v>
          </cell>
          <cell r="S48">
            <v>2.33</v>
          </cell>
          <cell r="T48">
            <v>1.65</v>
          </cell>
          <cell r="U48">
            <v>1.65</v>
          </cell>
          <cell r="V48">
            <v>1.65</v>
          </cell>
          <cell r="W48">
            <v>2.09</v>
          </cell>
          <cell r="X48">
            <v>2.65</v>
          </cell>
          <cell r="Y48">
            <v>0</v>
          </cell>
          <cell r="Z48">
            <v>3</v>
          </cell>
          <cell r="AA48">
            <v>2.65</v>
          </cell>
          <cell r="AB48">
            <v>1.65</v>
          </cell>
          <cell r="AC48">
            <v>2.33</v>
          </cell>
          <cell r="AD48">
            <v>3.65</v>
          </cell>
          <cell r="AE48">
            <v>0</v>
          </cell>
          <cell r="AF48">
            <v>2.08</v>
          </cell>
          <cell r="AG48">
            <v>2.1</v>
          </cell>
          <cell r="AH48">
            <v>0</v>
          </cell>
          <cell r="AI48">
            <v>0</v>
          </cell>
          <cell r="AJ48">
            <v>0</v>
          </cell>
          <cell r="AK48">
            <v>2.02</v>
          </cell>
          <cell r="AL48" t="str">
            <v>Trung Bình</v>
          </cell>
          <cell r="AM48" t="str">
            <v>Tốt</v>
          </cell>
          <cell r="AN48" t="str">
            <v>Đ</v>
          </cell>
          <cell r="AO48" t="str">
            <v>Đ</v>
          </cell>
          <cell r="AP48" t="str">
            <v xml:space="preserve"> </v>
          </cell>
          <cell r="AQ48">
            <v>2</v>
          </cell>
          <cell r="AR48">
            <v>4</v>
          </cell>
          <cell r="AS48">
            <v>7.407407407407407E-2</v>
          </cell>
          <cell r="AT48" t="str">
            <v>KO</v>
          </cell>
          <cell r="AU48" t="str">
            <v>KO</v>
          </cell>
          <cell r="AV48">
            <v>0</v>
          </cell>
        </row>
        <row r="49">
          <cell r="B49">
            <v>1816217091</v>
          </cell>
          <cell r="C49" t="str">
            <v>Phan Thị Kiều</v>
          </cell>
          <cell r="D49" t="str">
            <v>Trang</v>
          </cell>
          <cell r="E49" t="str">
            <v>15/06/1992</v>
          </cell>
          <cell r="F49" t="str">
            <v>C18KCD1B</v>
          </cell>
          <cell r="G49">
            <v>2</v>
          </cell>
          <cell r="H49">
            <v>2.65</v>
          </cell>
          <cell r="I49">
            <v>2.65</v>
          </cell>
          <cell r="J49">
            <v>2</v>
          </cell>
          <cell r="K49">
            <v>1.65</v>
          </cell>
          <cell r="L49">
            <v>2.65</v>
          </cell>
          <cell r="M49">
            <v>2.65</v>
          </cell>
          <cell r="N49">
            <v>2.33</v>
          </cell>
          <cell r="O49">
            <v>2.36</v>
          </cell>
          <cell r="P49">
            <v>3.33</v>
          </cell>
          <cell r="Q49">
            <v>2.33</v>
          </cell>
          <cell r="R49">
            <v>2.33</v>
          </cell>
          <cell r="S49">
            <v>2.33</v>
          </cell>
          <cell r="T49">
            <v>2</v>
          </cell>
          <cell r="U49">
            <v>2</v>
          </cell>
          <cell r="V49">
            <v>1.65</v>
          </cell>
          <cell r="W49">
            <v>2.23</v>
          </cell>
          <cell r="X49">
            <v>3</v>
          </cell>
          <cell r="Y49">
            <v>0</v>
          </cell>
          <cell r="Z49">
            <v>1.65</v>
          </cell>
          <cell r="AA49">
            <v>1.65</v>
          </cell>
          <cell r="AB49">
            <v>1.65</v>
          </cell>
          <cell r="AC49">
            <v>1.65</v>
          </cell>
          <cell r="AD49">
            <v>3.65</v>
          </cell>
          <cell r="AE49">
            <v>0</v>
          </cell>
          <cell r="AF49">
            <v>1.76</v>
          </cell>
          <cell r="AG49">
            <v>2.11</v>
          </cell>
          <cell r="AH49">
            <v>0</v>
          </cell>
          <cell r="AI49">
            <v>0</v>
          </cell>
          <cell r="AJ49">
            <v>0</v>
          </cell>
          <cell r="AK49">
            <v>2.0299999999999998</v>
          </cell>
          <cell r="AL49" t="str">
            <v>Trung Bình</v>
          </cell>
          <cell r="AM49" t="str">
            <v>Tốt</v>
          </cell>
          <cell r="AN49" t="str">
            <v>Đ</v>
          </cell>
          <cell r="AO49" t="str">
            <v>Đ</v>
          </cell>
          <cell r="AP49" t="str">
            <v xml:space="preserve"> </v>
          </cell>
          <cell r="AQ49">
            <v>2</v>
          </cell>
          <cell r="AR49">
            <v>4</v>
          </cell>
          <cell r="AS49">
            <v>7.407407407407407E-2</v>
          </cell>
          <cell r="AT49" t="str">
            <v>KO</v>
          </cell>
          <cell r="AU49" t="str">
            <v>KO</v>
          </cell>
          <cell r="AV49">
            <v>0</v>
          </cell>
        </row>
        <row r="50">
          <cell r="B50">
            <v>1817217027</v>
          </cell>
          <cell r="C50" t="str">
            <v>Trần Quốc</v>
          </cell>
          <cell r="D50" t="str">
            <v>Thịnh</v>
          </cell>
          <cell r="E50" t="str">
            <v>25/06/1992</v>
          </cell>
          <cell r="F50" t="str">
            <v>C18KCD1B</v>
          </cell>
          <cell r="G50">
            <v>2.65</v>
          </cell>
          <cell r="H50">
            <v>3</v>
          </cell>
          <cell r="I50">
            <v>2.65</v>
          </cell>
          <cell r="J50">
            <v>2.33</v>
          </cell>
          <cell r="K50">
            <v>2.33</v>
          </cell>
          <cell r="L50">
            <v>3.33</v>
          </cell>
          <cell r="M50">
            <v>2</v>
          </cell>
          <cell r="N50">
            <v>3</v>
          </cell>
          <cell r="O50">
            <v>2.61</v>
          </cell>
          <cell r="P50">
            <v>2.65</v>
          </cell>
          <cell r="Q50">
            <v>2</v>
          </cell>
          <cell r="R50">
            <v>3.33</v>
          </cell>
          <cell r="S50">
            <v>2</v>
          </cell>
          <cell r="T50">
            <v>2</v>
          </cell>
          <cell r="U50">
            <v>2.65</v>
          </cell>
          <cell r="V50">
            <v>2.33</v>
          </cell>
          <cell r="W50">
            <v>2.37</v>
          </cell>
          <cell r="X50">
            <v>3.33</v>
          </cell>
          <cell r="Y50">
            <v>1.65</v>
          </cell>
          <cell r="Z50">
            <v>3</v>
          </cell>
          <cell r="AA50">
            <v>3</v>
          </cell>
          <cell r="AB50">
            <v>2</v>
          </cell>
          <cell r="AC50">
            <v>2</v>
          </cell>
          <cell r="AD50">
            <v>3.65</v>
          </cell>
          <cell r="AE50">
            <v>2.33</v>
          </cell>
          <cell r="AF50">
            <v>2.61</v>
          </cell>
          <cell r="AG50">
            <v>2.5299999999999998</v>
          </cell>
          <cell r="AH50">
            <v>3</v>
          </cell>
          <cell r="AI50">
            <v>2.33</v>
          </cell>
          <cell r="AJ50">
            <v>3</v>
          </cell>
          <cell r="AK50">
            <v>2.5499999999999998</v>
          </cell>
          <cell r="AL50" t="str">
            <v>Khá</v>
          </cell>
          <cell r="AM50" t="str">
            <v>Tốt</v>
          </cell>
          <cell r="AN50" t="str">
            <v>Đ</v>
          </cell>
          <cell r="AO50" t="str">
            <v>Đ</v>
          </cell>
          <cell r="AP50" t="str">
            <v>CNTN</v>
          </cell>
          <cell r="AQ50">
            <v>0</v>
          </cell>
          <cell r="AR50">
            <v>0</v>
          </cell>
          <cell r="AS50">
            <v>0</v>
          </cell>
          <cell r="AT50" t="str">
            <v>ĐỦ ĐK thi TN</v>
          </cell>
          <cell r="AU50" t="str">
            <v>KO</v>
          </cell>
          <cell r="AV50" t="str">
            <v>Tháng 5/2015</v>
          </cell>
        </row>
        <row r="51">
          <cell r="B51">
            <v>1817217045</v>
          </cell>
          <cell r="C51" t="str">
            <v>Lê Duy</v>
          </cell>
          <cell r="D51" t="str">
            <v>Anh</v>
          </cell>
          <cell r="E51" t="str">
            <v>21/02/1989</v>
          </cell>
          <cell r="F51" t="str">
            <v>C18KCD1B</v>
          </cell>
          <cell r="G51">
            <v>3</v>
          </cell>
          <cell r="H51">
            <v>2.65</v>
          </cell>
          <cell r="I51">
            <v>3</v>
          </cell>
          <cell r="J51">
            <v>3</v>
          </cell>
          <cell r="K51">
            <v>1.65</v>
          </cell>
          <cell r="L51">
            <v>3</v>
          </cell>
          <cell r="M51">
            <v>1.65</v>
          </cell>
          <cell r="N51">
            <v>3.33</v>
          </cell>
          <cell r="O51">
            <v>2.59</v>
          </cell>
          <cell r="P51">
            <v>3.33</v>
          </cell>
          <cell r="Q51">
            <v>2.33</v>
          </cell>
          <cell r="R51">
            <v>3</v>
          </cell>
          <cell r="S51">
            <v>1.65</v>
          </cell>
          <cell r="T51">
            <v>2</v>
          </cell>
          <cell r="U51">
            <v>2</v>
          </cell>
          <cell r="V51">
            <v>2.33</v>
          </cell>
          <cell r="W51">
            <v>2.31</v>
          </cell>
          <cell r="X51">
            <v>2.33</v>
          </cell>
          <cell r="Y51">
            <v>2</v>
          </cell>
          <cell r="Z51">
            <v>2.65</v>
          </cell>
          <cell r="AA51">
            <v>2.33</v>
          </cell>
          <cell r="AB51">
            <v>1.65</v>
          </cell>
          <cell r="AC51">
            <v>2</v>
          </cell>
          <cell r="AD51">
            <v>2.65</v>
          </cell>
          <cell r="AE51">
            <v>2.33</v>
          </cell>
          <cell r="AF51">
            <v>2.2200000000000002</v>
          </cell>
          <cell r="AG51">
            <v>2.37</v>
          </cell>
          <cell r="AH51">
            <v>4</v>
          </cell>
          <cell r="AI51">
            <v>3.65</v>
          </cell>
          <cell r="AJ51">
            <v>4</v>
          </cell>
          <cell r="AK51">
            <v>2.4300000000000002</v>
          </cell>
          <cell r="AL51" t="str">
            <v>Trung Bình</v>
          </cell>
          <cell r="AM51" t="str">
            <v>Tốt</v>
          </cell>
          <cell r="AN51" t="str">
            <v>Đ</v>
          </cell>
          <cell r="AO51" t="str">
            <v>Đ</v>
          </cell>
          <cell r="AP51" t="str">
            <v>CNTN</v>
          </cell>
          <cell r="AQ51">
            <v>0</v>
          </cell>
          <cell r="AR51">
            <v>0</v>
          </cell>
          <cell r="AS51">
            <v>0</v>
          </cell>
          <cell r="AT51" t="str">
            <v>ĐỦ ĐK thi TN</v>
          </cell>
          <cell r="AU51" t="str">
            <v>KO</v>
          </cell>
          <cell r="AV51" t="str">
            <v>Tháng 8/2015</v>
          </cell>
        </row>
        <row r="52">
          <cell r="B52">
            <v>1817217075</v>
          </cell>
          <cell r="C52" t="str">
            <v>Bùi Hoàng</v>
          </cell>
          <cell r="D52" t="str">
            <v>Long</v>
          </cell>
          <cell r="E52" t="str">
            <v>15/11/1992</v>
          </cell>
          <cell r="F52" t="str">
            <v>C18KCD1B</v>
          </cell>
          <cell r="G52">
            <v>2.33</v>
          </cell>
          <cell r="H52">
            <v>2.33</v>
          </cell>
          <cell r="I52">
            <v>2.33</v>
          </cell>
          <cell r="J52">
            <v>1.65</v>
          </cell>
          <cell r="K52">
            <v>2</v>
          </cell>
          <cell r="L52">
            <v>3.33</v>
          </cell>
          <cell r="M52">
            <v>2.33</v>
          </cell>
          <cell r="N52">
            <v>3.33</v>
          </cell>
          <cell r="O52">
            <v>2.35</v>
          </cell>
          <cell r="P52">
            <v>3.65</v>
          </cell>
          <cell r="Q52">
            <v>2</v>
          </cell>
          <cell r="R52">
            <v>3</v>
          </cell>
          <cell r="S52">
            <v>2.33</v>
          </cell>
          <cell r="T52">
            <v>1.65</v>
          </cell>
          <cell r="U52">
            <v>1.65</v>
          </cell>
          <cell r="V52">
            <v>1.65</v>
          </cell>
          <cell r="W52">
            <v>2.21</v>
          </cell>
          <cell r="X52">
            <v>2.65</v>
          </cell>
          <cell r="Y52">
            <v>2</v>
          </cell>
          <cell r="Z52">
            <v>2.65</v>
          </cell>
          <cell r="AA52">
            <v>2.65</v>
          </cell>
          <cell r="AB52">
            <v>2.33</v>
          </cell>
          <cell r="AC52">
            <v>1.65</v>
          </cell>
          <cell r="AD52">
            <v>4</v>
          </cell>
          <cell r="AE52">
            <v>3</v>
          </cell>
          <cell r="AF52">
            <v>2.62</v>
          </cell>
          <cell r="AG52">
            <v>2.4</v>
          </cell>
          <cell r="AH52">
            <v>2.33</v>
          </cell>
          <cell r="AI52">
            <v>4</v>
          </cell>
          <cell r="AJ52">
            <v>2.33</v>
          </cell>
          <cell r="AK52">
            <v>2.4</v>
          </cell>
          <cell r="AL52" t="str">
            <v>Trung Bình</v>
          </cell>
          <cell r="AM52" t="str">
            <v>Tốt</v>
          </cell>
          <cell r="AN52" t="str">
            <v>Đ</v>
          </cell>
          <cell r="AO52" t="str">
            <v>Đ</v>
          </cell>
          <cell r="AP52" t="str">
            <v>CNTN</v>
          </cell>
          <cell r="AQ52">
            <v>0</v>
          </cell>
          <cell r="AR52">
            <v>0</v>
          </cell>
          <cell r="AS52">
            <v>0</v>
          </cell>
          <cell r="AT52" t="str">
            <v>ĐỦ ĐK thi TN</v>
          </cell>
          <cell r="AU52" t="str">
            <v>KO</v>
          </cell>
          <cell r="AV52" t="str">
            <v>Tháng 5/2015</v>
          </cell>
        </row>
        <row r="53">
          <cell r="B53">
            <v>1817217077</v>
          </cell>
          <cell r="C53" t="str">
            <v>Nguyễn Trần Xuân</v>
          </cell>
          <cell r="D53" t="str">
            <v>Tiến</v>
          </cell>
          <cell r="E53" t="str">
            <v>21/06/1992</v>
          </cell>
          <cell r="F53" t="str">
            <v>C18KCD1B</v>
          </cell>
          <cell r="G53">
            <v>0</v>
          </cell>
          <cell r="H53">
            <v>1</v>
          </cell>
          <cell r="I53">
            <v>2.33</v>
          </cell>
          <cell r="J53">
            <v>1</v>
          </cell>
          <cell r="K53">
            <v>1.65</v>
          </cell>
          <cell r="L53">
            <v>2.33</v>
          </cell>
          <cell r="M53">
            <v>2</v>
          </cell>
          <cell r="N53">
            <v>2.33</v>
          </cell>
          <cell r="O53">
            <v>1.57</v>
          </cell>
          <cell r="P53">
            <v>2.33</v>
          </cell>
          <cell r="Q53">
            <v>2.65</v>
          </cell>
          <cell r="R53">
            <v>1.65</v>
          </cell>
          <cell r="S53">
            <v>1</v>
          </cell>
          <cell r="T53">
            <v>2</v>
          </cell>
          <cell r="U53">
            <v>3.33</v>
          </cell>
          <cell r="V53">
            <v>2</v>
          </cell>
          <cell r="W53">
            <v>2.0499999999999998</v>
          </cell>
          <cell r="X53">
            <v>2.33</v>
          </cell>
          <cell r="Y53">
            <v>1.65</v>
          </cell>
          <cell r="Z53">
            <v>2.33</v>
          </cell>
          <cell r="AA53">
            <v>0</v>
          </cell>
          <cell r="AB53">
            <v>3</v>
          </cell>
          <cell r="AC53">
            <v>2.33</v>
          </cell>
          <cell r="AD53">
            <v>3</v>
          </cell>
          <cell r="AE53">
            <v>1.65</v>
          </cell>
          <cell r="AF53">
            <v>2.15</v>
          </cell>
          <cell r="AG53">
            <v>1.93</v>
          </cell>
          <cell r="AH53">
            <v>2.33</v>
          </cell>
          <cell r="AI53">
            <v>2</v>
          </cell>
          <cell r="AJ53">
            <v>2.33</v>
          </cell>
          <cell r="AK53">
            <v>1.94</v>
          </cell>
          <cell r="AL53" t="str">
            <v/>
          </cell>
          <cell r="AM53" t="str">
            <v>Khá</v>
          </cell>
          <cell r="AN53" t="str">
            <v>Đ</v>
          </cell>
          <cell r="AO53" t="str">
            <v>Đ</v>
          </cell>
          <cell r="AP53" t="str">
            <v xml:space="preserve"> </v>
          </cell>
          <cell r="AQ53">
            <v>2</v>
          </cell>
          <cell r="AR53">
            <v>4</v>
          </cell>
          <cell r="AS53">
            <v>7.407407407407407E-2</v>
          </cell>
          <cell r="AT53" t="str">
            <v>KO</v>
          </cell>
          <cell r="AU53" t="str">
            <v>KO</v>
          </cell>
          <cell r="AV53">
            <v>0</v>
          </cell>
        </row>
        <row r="54">
          <cell r="B54">
            <v>1817217083</v>
          </cell>
          <cell r="C54" t="str">
            <v>Trần Mạnh</v>
          </cell>
          <cell r="D54" t="str">
            <v>Khánh</v>
          </cell>
          <cell r="E54" t="str">
            <v>27/01/1992</v>
          </cell>
          <cell r="F54" t="str">
            <v>C18KCD1B</v>
          </cell>
          <cell r="G54">
            <v>3.33</v>
          </cell>
          <cell r="H54">
            <v>2.65</v>
          </cell>
          <cell r="I54">
            <v>1.65</v>
          </cell>
          <cell r="J54">
            <v>2</v>
          </cell>
          <cell r="K54">
            <v>2</v>
          </cell>
          <cell r="L54">
            <v>2.65</v>
          </cell>
          <cell r="M54">
            <v>2.33</v>
          </cell>
          <cell r="N54">
            <v>2.65</v>
          </cell>
          <cell r="O54">
            <v>2.33</v>
          </cell>
          <cell r="P54">
            <v>2</v>
          </cell>
          <cell r="Q54">
            <v>2.33</v>
          </cell>
          <cell r="R54">
            <v>3</v>
          </cell>
          <cell r="S54">
            <v>2.33</v>
          </cell>
          <cell r="T54">
            <v>2.33</v>
          </cell>
          <cell r="U54">
            <v>1.65</v>
          </cell>
          <cell r="V54">
            <v>1.65</v>
          </cell>
          <cell r="W54">
            <v>2.17</v>
          </cell>
          <cell r="X54">
            <v>2</v>
          </cell>
          <cell r="Y54">
            <v>1.65</v>
          </cell>
          <cell r="Z54">
            <v>2.65</v>
          </cell>
          <cell r="AA54">
            <v>2.65</v>
          </cell>
          <cell r="AB54">
            <v>1</v>
          </cell>
          <cell r="AC54">
            <v>2.33</v>
          </cell>
          <cell r="AD54">
            <v>2.65</v>
          </cell>
          <cell r="AE54">
            <v>2</v>
          </cell>
          <cell r="AF54">
            <v>2.1</v>
          </cell>
          <cell r="AG54">
            <v>2.2000000000000002</v>
          </cell>
          <cell r="AH54">
            <v>3.65</v>
          </cell>
          <cell r="AI54">
            <v>3</v>
          </cell>
          <cell r="AJ54">
            <v>3.65</v>
          </cell>
          <cell r="AK54">
            <v>2.25</v>
          </cell>
          <cell r="AL54" t="str">
            <v>Trung Bình</v>
          </cell>
          <cell r="AM54" t="str">
            <v>Tốt</v>
          </cell>
          <cell r="AN54" t="str">
            <v>Đ</v>
          </cell>
          <cell r="AO54" t="str">
            <v>Đ</v>
          </cell>
          <cell r="AP54" t="str">
            <v>CNTN</v>
          </cell>
          <cell r="AQ54">
            <v>0</v>
          </cell>
          <cell r="AR54">
            <v>0</v>
          </cell>
          <cell r="AS54">
            <v>0</v>
          </cell>
          <cell r="AT54" t="str">
            <v>ĐỦ ĐK thi TN</v>
          </cell>
          <cell r="AU54" t="str">
            <v>KO</v>
          </cell>
          <cell r="AV54">
            <v>0</v>
          </cell>
        </row>
        <row r="55">
          <cell r="B55">
            <v>1816217001</v>
          </cell>
          <cell r="C55" t="str">
            <v>Tô Thị Minh</v>
          </cell>
          <cell r="D55" t="str">
            <v>Thủy</v>
          </cell>
          <cell r="E55" t="str">
            <v>01/01/1991</v>
          </cell>
          <cell r="F55" t="str">
            <v>C18KCD2B</v>
          </cell>
          <cell r="G55">
            <v>2.33</v>
          </cell>
          <cell r="H55">
            <v>3</v>
          </cell>
          <cell r="I55">
            <v>2</v>
          </cell>
          <cell r="J55">
            <v>2</v>
          </cell>
          <cell r="K55">
            <v>2.65</v>
          </cell>
          <cell r="L55">
            <v>2.33</v>
          </cell>
          <cell r="M55">
            <v>2.33</v>
          </cell>
          <cell r="N55">
            <v>3</v>
          </cell>
          <cell r="O55">
            <v>2.33</v>
          </cell>
          <cell r="P55">
            <v>3</v>
          </cell>
          <cell r="Q55">
            <v>3</v>
          </cell>
          <cell r="R55">
            <v>3</v>
          </cell>
          <cell r="S55">
            <v>1.65</v>
          </cell>
          <cell r="T55">
            <v>1.65</v>
          </cell>
          <cell r="U55">
            <v>3</v>
          </cell>
          <cell r="V55">
            <v>2.33</v>
          </cell>
          <cell r="W55">
            <v>2.41</v>
          </cell>
          <cell r="X55">
            <v>3.33</v>
          </cell>
          <cell r="Y55">
            <v>2</v>
          </cell>
          <cell r="Z55">
            <v>3</v>
          </cell>
          <cell r="AA55">
            <v>2.33</v>
          </cell>
          <cell r="AB55">
            <v>2.33</v>
          </cell>
          <cell r="AC55">
            <v>2</v>
          </cell>
          <cell r="AD55">
            <v>3.33</v>
          </cell>
          <cell r="AE55">
            <v>1.65</v>
          </cell>
          <cell r="AF55">
            <v>2.5099999999999998</v>
          </cell>
          <cell r="AG55">
            <v>2.42</v>
          </cell>
          <cell r="AH55">
            <v>2.33</v>
          </cell>
          <cell r="AI55">
            <v>2</v>
          </cell>
          <cell r="AJ55">
            <v>2.33</v>
          </cell>
          <cell r="AK55">
            <v>2.41</v>
          </cell>
          <cell r="AL55" t="str">
            <v>Trung Bình</v>
          </cell>
          <cell r="AM55" t="str">
            <v>Tốt</v>
          </cell>
          <cell r="AN55" t="str">
            <v>Đ</v>
          </cell>
          <cell r="AO55" t="str">
            <v>Đ</v>
          </cell>
          <cell r="AP55" t="str">
            <v>CNTN</v>
          </cell>
          <cell r="AQ55">
            <v>0</v>
          </cell>
          <cell r="AR55">
            <v>0</v>
          </cell>
          <cell r="AS55">
            <v>0</v>
          </cell>
          <cell r="AT55" t="str">
            <v>ĐỦ ĐK thi TN</v>
          </cell>
          <cell r="AU55" t="str">
            <v>KO</v>
          </cell>
          <cell r="AV55" t="str">
            <v>Tháng 12-2014</v>
          </cell>
        </row>
        <row r="56">
          <cell r="B56">
            <v>1816217004</v>
          </cell>
          <cell r="C56" t="str">
            <v>Nguyễn Thị Bảo</v>
          </cell>
          <cell r="D56" t="str">
            <v>Ngân</v>
          </cell>
          <cell r="E56" t="str">
            <v>05/10/1992</v>
          </cell>
          <cell r="F56" t="str">
            <v>C18KCD2B</v>
          </cell>
          <cell r="G56">
            <v>2.65</v>
          </cell>
          <cell r="H56">
            <v>3</v>
          </cell>
          <cell r="I56">
            <v>2.33</v>
          </cell>
          <cell r="J56">
            <v>2.65</v>
          </cell>
          <cell r="K56">
            <v>2.33</v>
          </cell>
          <cell r="L56">
            <v>2.65</v>
          </cell>
          <cell r="M56">
            <v>2.65</v>
          </cell>
          <cell r="N56">
            <v>3</v>
          </cell>
          <cell r="O56">
            <v>2.6</v>
          </cell>
          <cell r="P56">
            <v>3.65</v>
          </cell>
          <cell r="Q56">
            <v>3</v>
          </cell>
          <cell r="R56">
            <v>3.33</v>
          </cell>
          <cell r="S56">
            <v>2.33</v>
          </cell>
          <cell r="T56">
            <v>2.33</v>
          </cell>
          <cell r="U56">
            <v>3</v>
          </cell>
          <cell r="V56">
            <v>3</v>
          </cell>
          <cell r="W56">
            <v>2.88</v>
          </cell>
          <cell r="X56">
            <v>3.33</v>
          </cell>
          <cell r="Y56">
            <v>3.65</v>
          </cell>
          <cell r="Z56">
            <v>3.33</v>
          </cell>
          <cell r="AA56">
            <v>2.65</v>
          </cell>
          <cell r="AB56">
            <v>2</v>
          </cell>
          <cell r="AC56">
            <v>2.33</v>
          </cell>
          <cell r="AD56">
            <v>3</v>
          </cell>
          <cell r="AE56">
            <v>2</v>
          </cell>
          <cell r="AF56">
            <v>2.73</v>
          </cell>
          <cell r="AG56">
            <v>2.73</v>
          </cell>
          <cell r="AH56">
            <v>4</v>
          </cell>
          <cell r="AI56">
            <v>2</v>
          </cell>
          <cell r="AJ56">
            <v>4</v>
          </cell>
          <cell r="AK56">
            <v>2.78</v>
          </cell>
          <cell r="AL56" t="str">
            <v>Khá</v>
          </cell>
          <cell r="AM56" t="str">
            <v>Tốt</v>
          </cell>
          <cell r="AN56" t="str">
            <v>Đ</v>
          </cell>
          <cell r="AO56" t="str">
            <v>Đ</v>
          </cell>
          <cell r="AP56" t="str">
            <v>CNTN</v>
          </cell>
          <cell r="AQ56">
            <v>0</v>
          </cell>
          <cell r="AR56">
            <v>0</v>
          </cell>
          <cell r="AS56">
            <v>0</v>
          </cell>
          <cell r="AT56" t="str">
            <v>ĐỦ ĐK thi TN</v>
          </cell>
          <cell r="AU56" t="str">
            <v>KO</v>
          </cell>
          <cell r="AV56" t="str">
            <v>Tháng 12-2014</v>
          </cell>
        </row>
        <row r="57">
          <cell r="B57">
            <v>1816217005</v>
          </cell>
          <cell r="C57" t="str">
            <v>Phan Trần Huyền</v>
          </cell>
          <cell r="D57" t="str">
            <v>My</v>
          </cell>
          <cell r="E57" t="str">
            <v>20/11/1992</v>
          </cell>
          <cell r="F57" t="str">
            <v>C18KCD2B</v>
          </cell>
          <cell r="G57">
            <v>3</v>
          </cell>
          <cell r="H57">
            <v>2.65</v>
          </cell>
          <cell r="I57">
            <v>2.33</v>
          </cell>
          <cell r="J57">
            <v>3</v>
          </cell>
          <cell r="K57">
            <v>2.65</v>
          </cell>
          <cell r="L57">
            <v>3.33</v>
          </cell>
          <cell r="M57">
            <v>2</v>
          </cell>
          <cell r="N57">
            <v>2.65</v>
          </cell>
          <cell r="O57">
            <v>2.7</v>
          </cell>
          <cell r="P57">
            <v>3.33</v>
          </cell>
          <cell r="Q57">
            <v>3</v>
          </cell>
          <cell r="R57">
            <v>3.33</v>
          </cell>
          <cell r="S57">
            <v>2</v>
          </cell>
          <cell r="T57">
            <v>2</v>
          </cell>
          <cell r="U57">
            <v>3</v>
          </cell>
          <cell r="V57">
            <v>2</v>
          </cell>
          <cell r="W57">
            <v>2.5499999999999998</v>
          </cell>
          <cell r="X57">
            <v>3</v>
          </cell>
          <cell r="Y57">
            <v>4</v>
          </cell>
          <cell r="Z57">
            <v>3.33</v>
          </cell>
          <cell r="AA57">
            <v>2.65</v>
          </cell>
          <cell r="AB57">
            <v>2</v>
          </cell>
          <cell r="AC57">
            <v>2.65</v>
          </cell>
          <cell r="AD57">
            <v>3.65</v>
          </cell>
          <cell r="AE57">
            <v>2.65</v>
          </cell>
          <cell r="AF57">
            <v>2.96</v>
          </cell>
          <cell r="AG57">
            <v>2.74</v>
          </cell>
          <cell r="AH57">
            <v>2.33</v>
          </cell>
          <cell r="AI57">
            <v>3.65</v>
          </cell>
          <cell r="AJ57">
            <v>2.33</v>
          </cell>
          <cell r="AK57">
            <v>2.73</v>
          </cell>
          <cell r="AL57" t="str">
            <v>Khá</v>
          </cell>
          <cell r="AM57" t="str">
            <v>Tốt</v>
          </cell>
          <cell r="AN57" t="str">
            <v>Đ</v>
          </cell>
          <cell r="AO57" t="str">
            <v>Đ</v>
          </cell>
          <cell r="AP57" t="str">
            <v>CNTN</v>
          </cell>
          <cell r="AQ57">
            <v>0</v>
          </cell>
          <cell r="AR57">
            <v>0</v>
          </cell>
          <cell r="AS57">
            <v>0</v>
          </cell>
          <cell r="AT57" t="str">
            <v>ĐỦ ĐK thi TN</v>
          </cell>
          <cell r="AU57" t="str">
            <v>KO</v>
          </cell>
          <cell r="AV57" t="str">
            <v>Tháng 12-2014</v>
          </cell>
        </row>
        <row r="58">
          <cell r="B58">
            <v>1816217011</v>
          </cell>
          <cell r="C58" t="str">
            <v>Võ Thị Như</v>
          </cell>
          <cell r="D58" t="str">
            <v>Tâm</v>
          </cell>
          <cell r="E58" t="str">
            <v>09/02/1992</v>
          </cell>
          <cell r="F58" t="str">
            <v>C18KCD2B</v>
          </cell>
          <cell r="G58">
            <v>2.33</v>
          </cell>
          <cell r="H58">
            <v>2.65</v>
          </cell>
          <cell r="I58">
            <v>1.65</v>
          </cell>
          <cell r="J58">
            <v>1.65</v>
          </cell>
          <cell r="K58">
            <v>2</v>
          </cell>
          <cell r="L58">
            <v>3</v>
          </cell>
          <cell r="M58">
            <v>2.33</v>
          </cell>
          <cell r="N58">
            <v>3</v>
          </cell>
          <cell r="O58">
            <v>2.21</v>
          </cell>
          <cell r="P58">
            <v>3.33</v>
          </cell>
          <cell r="Q58">
            <v>2</v>
          </cell>
          <cell r="R58">
            <v>3</v>
          </cell>
          <cell r="S58">
            <v>1.65</v>
          </cell>
          <cell r="T58">
            <v>1.65</v>
          </cell>
          <cell r="U58">
            <v>2.65</v>
          </cell>
          <cell r="V58">
            <v>2</v>
          </cell>
          <cell r="W58">
            <v>2.23</v>
          </cell>
          <cell r="X58">
            <v>3</v>
          </cell>
          <cell r="Y58">
            <v>4</v>
          </cell>
          <cell r="Z58">
            <v>1.65</v>
          </cell>
          <cell r="AA58">
            <v>2</v>
          </cell>
          <cell r="AB58">
            <v>2.65</v>
          </cell>
          <cell r="AC58">
            <v>1.65</v>
          </cell>
          <cell r="AD58">
            <v>2.65</v>
          </cell>
          <cell r="AE58">
            <v>2.33</v>
          </cell>
          <cell r="AF58">
            <v>2.46</v>
          </cell>
          <cell r="AG58">
            <v>2.31</v>
          </cell>
          <cell r="AH58">
            <v>0</v>
          </cell>
          <cell r="AI58">
            <v>3</v>
          </cell>
          <cell r="AJ58">
            <v>0</v>
          </cell>
          <cell r="AK58">
            <v>2.2200000000000002</v>
          </cell>
          <cell r="AL58" t="str">
            <v>Trung Bình</v>
          </cell>
          <cell r="AM58" t="str">
            <v>Tốt</v>
          </cell>
          <cell r="AN58" t="str">
            <v>Đ</v>
          </cell>
          <cell r="AO58" t="str">
            <v>Đ</v>
          </cell>
          <cell r="AP58" t="str">
            <v xml:space="preserve"> </v>
          </cell>
          <cell r="AQ58">
            <v>0</v>
          </cell>
          <cell r="AR58">
            <v>0</v>
          </cell>
          <cell r="AS58">
            <v>0</v>
          </cell>
          <cell r="AT58" t="str">
            <v>ĐỦ ĐK thi TN</v>
          </cell>
          <cell r="AU58" t="str">
            <v>KO</v>
          </cell>
          <cell r="AV58">
            <v>0</v>
          </cell>
        </row>
        <row r="59">
          <cell r="B59">
            <v>1816217015</v>
          </cell>
          <cell r="C59" t="str">
            <v>Lâm Thị Ánh</v>
          </cell>
          <cell r="D59" t="str">
            <v>Nga</v>
          </cell>
          <cell r="E59">
            <v>33729</v>
          </cell>
          <cell r="F59" t="str">
            <v>C18KCD2B</v>
          </cell>
          <cell r="G59">
            <v>2</v>
          </cell>
          <cell r="H59">
            <v>2.65</v>
          </cell>
          <cell r="I59">
            <v>2.33</v>
          </cell>
          <cell r="J59">
            <v>2</v>
          </cell>
          <cell r="K59">
            <v>2.65</v>
          </cell>
          <cell r="L59">
            <v>3</v>
          </cell>
          <cell r="M59">
            <v>2</v>
          </cell>
          <cell r="N59">
            <v>2.33</v>
          </cell>
          <cell r="O59">
            <v>2.37</v>
          </cell>
          <cell r="P59">
            <v>4</v>
          </cell>
          <cell r="Q59">
            <v>2.33</v>
          </cell>
          <cell r="R59">
            <v>3</v>
          </cell>
          <cell r="S59">
            <v>2</v>
          </cell>
          <cell r="T59">
            <v>2</v>
          </cell>
          <cell r="U59">
            <v>3</v>
          </cell>
          <cell r="V59">
            <v>1.65</v>
          </cell>
          <cell r="W59">
            <v>2.4500000000000002</v>
          </cell>
          <cell r="X59">
            <v>2.65</v>
          </cell>
          <cell r="Y59">
            <v>3</v>
          </cell>
          <cell r="Z59">
            <v>3.33</v>
          </cell>
          <cell r="AA59">
            <v>2.33</v>
          </cell>
          <cell r="AB59">
            <v>1.65</v>
          </cell>
          <cell r="AC59">
            <v>2.33</v>
          </cell>
          <cell r="AD59">
            <v>3.65</v>
          </cell>
          <cell r="AE59">
            <v>2</v>
          </cell>
          <cell r="AF59">
            <v>2.61</v>
          </cell>
          <cell r="AG59">
            <v>2.48</v>
          </cell>
          <cell r="AH59">
            <v>2</v>
          </cell>
          <cell r="AI59">
            <v>0</v>
          </cell>
          <cell r="AJ59">
            <v>2</v>
          </cell>
          <cell r="AK59">
            <v>2.46</v>
          </cell>
          <cell r="AL59" t="str">
            <v>Trung Bình</v>
          </cell>
          <cell r="AM59" t="str">
            <v>Tốt</v>
          </cell>
          <cell r="AN59" t="str">
            <v>Đ</v>
          </cell>
          <cell r="AO59" t="str">
            <v>Đ</v>
          </cell>
          <cell r="AP59" t="str">
            <v xml:space="preserve"> </v>
          </cell>
          <cell r="AQ59">
            <v>0</v>
          </cell>
          <cell r="AR59">
            <v>0</v>
          </cell>
          <cell r="AS59">
            <v>0</v>
          </cell>
          <cell r="AT59" t="str">
            <v>ĐỦ ĐK thi TN</v>
          </cell>
          <cell r="AU59" t="str">
            <v>KO</v>
          </cell>
          <cell r="AV59">
            <v>0</v>
          </cell>
        </row>
        <row r="60">
          <cell r="B60">
            <v>1816217023</v>
          </cell>
          <cell r="C60" t="str">
            <v>Lê Thị Hồng</v>
          </cell>
          <cell r="D60" t="str">
            <v>Yến</v>
          </cell>
          <cell r="E60" t="str">
            <v>22/06/1991</v>
          </cell>
          <cell r="F60" t="str">
            <v>C18KCD2B</v>
          </cell>
          <cell r="G60">
            <v>2.33</v>
          </cell>
          <cell r="H60">
            <v>2.65</v>
          </cell>
          <cell r="I60">
            <v>3.33</v>
          </cell>
          <cell r="J60">
            <v>2</v>
          </cell>
          <cell r="K60">
            <v>2.33</v>
          </cell>
          <cell r="L60">
            <v>2.33</v>
          </cell>
          <cell r="M60">
            <v>2</v>
          </cell>
          <cell r="N60">
            <v>3.33</v>
          </cell>
          <cell r="O60">
            <v>2.42</v>
          </cell>
          <cell r="P60">
            <v>2.65</v>
          </cell>
          <cell r="Q60">
            <v>2</v>
          </cell>
          <cell r="R60">
            <v>2.65</v>
          </cell>
          <cell r="S60">
            <v>1.65</v>
          </cell>
          <cell r="T60">
            <v>2</v>
          </cell>
          <cell r="U60">
            <v>3</v>
          </cell>
          <cell r="V60">
            <v>2.65</v>
          </cell>
          <cell r="W60">
            <v>2.3199999999999998</v>
          </cell>
          <cell r="X60">
            <v>3</v>
          </cell>
          <cell r="Y60">
            <v>2.33</v>
          </cell>
          <cell r="Z60">
            <v>3</v>
          </cell>
          <cell r="AA60">
            <v>2</v>
          </cell>
          <cell r="AB60">
            <v>1.65</v>
          </cell>
          <cell r="AC60">
            <v>2.33</v>
          </cell>
          <cell r="AD60">
            <v>3</v>
          </cell>
          <cell r="AE60">
            <v>2.33</v>
          </cell>
          <cell r="AF60">
            <v>2.4300000000000002</v>
          </cell>
          <cell r="AG60">
            <v>2.4</v>
          </cell>
          <cell r="AH60">
            <v>3.65</v>
          </cell>
          <cell r="AI60">
            <v>2</v>
          </cell>
          <cell r="AJ60">
            <v>3.65</v>
          </cell>
          <cell r="AK60">
            <v>2.44</v>
          </cell>
          <cell r="AL60" t="str">
            <v>Trung Bình</v>
          </cell>
          <cell r="AM60" t="str">
            <v>Tốt</v>
          </cell>
          <cell r="AN60" t="str">
            <v>Đ</v>
          </cell>
          <cell r="AO60" t="str">
            <v>Đ</v>
          </cell>
          <cell r="AP60" t="str">
            <v>CNTN</v>
          </cell>
          <cell r="AQ60">
            <v>0</v>
          </cell>
          <cell r="AR60">
            <v>0</v>
          </cell>
          <cell r="AS60">
            <v>0</v>
          </cell>
          <cell r="AT60" t="str">
            <v>ĐỦ ĐK thi TN</v>
          </cell>
          <cell r="AU60" t="str">
            <v>KO</v>
          </cell>
          <cell r="AV60">
            <v>0</v>
          </cell>
        </row>
        <row r="61">
          <cell r="B61">
            <v>1816217024</v>
          </cell>
          <cell r="C61" t="str">
            <v>Nguyễn Hoàn Anh</v>
          </cell>
          <cell r="D61" t="str">
            <v>Thư</v>
          </cell>
          <cell r="E61" t="str">
            <v>26/10/1992</v>
          </cell>
          <cell r="F61" t="str">
            <v>C18KCD2B</v>
          </cell>
          <cell r="G61">
            <v>2.65</v>
          </cell>
          <cell r="H61">
            <v>3.33</v>
          </cell>
          <cell r="I61">
            <v>1.65</v>
          </cell>
          <cell r="J61">
            <v>2.33</v>
          </cell>
          <cell r="K61">
            <v>2.65</v>
          </cell>
          <cell r="L61">
            <v>0</v>
          </cell>
          <cell r="M61">
            <v>2</v>
          </cell>
          <cell r="N61">
            <v>2</v>
          </cell>
          <cell r="O61">
            <v>1.96</v>
          </cell>
          <cell r="P61">
            <v>3.65</v>
          </cell>
          <cell r="Q61">
            <v>2.65</v>
          </cell>
          <cell r="R61">
            <v>2.33</v>
          </cell>
          <cell r="S61">
            <v>1.65</v>
          </cell>
          <cell r="T61">
            <v>2</v>
          </cell>
          <cell r="U61">
            <v>3</v>
          </cell>
          <cell r="V61">
            <v>2.33</v>
          </cell>
          <cell r="W61">
            <v>2.42</v>
          </cell>
          <cell r="X61">
            <v>2.65</v>
          </cell>
          <cell r="Y61">
            <v>0</v>
          </cell>
          <cell r="Z61">
            <v>3</v>
          </cell>
          <cell r="AA61">
            <v>2.33</v>
          </cell>
          <cell r="AB61">
            <v>0</v>
          </cell>
          <cell r="AC61">
            <v>0</v>
          </cell>
          <cell r="AD61">
            <v>3</v>
          </cell>
          <cell r="AE61">
            <v>0</v>
          </cell>
          <cell r="AF61">
            <v>1.31</v>
          </cell>
          <cell r="AG61">
            <v>1.88</v>
          </cell>
          <cell r="AH61">
            <v>0</v>
          </cell>
          <cell r="AI61">
            <v>0</v>
          </cell>
          <cell r="AJ61">
            <v>0</v>
          </cell>
          <cell r="AK61">
            <v>1.81</v>
          </cell>
          <cell r="AL61" t="str">
            <v/>
          </cell>
          <cell r="AM61" t="str">
            <v>Tốt</v>
          </cell>
          <cell r="AN61" t="str">
            <v>Đ</v>
          </cell>
          <cell r="AO61" t="str">
            <v>Đ</v>
          </cell>
          <cell r="AP61" t="str">
            <v xml:space="preserve"> </v>
          </cell>
          <cell r="AQ61">
            <v>5</v>
          </cell>
          <cell r="AR61">
            <v>13</v>
          </cell>
          <cell r="AS61">
            <v>0.24074074074074073</v>
          </cell>
          <cell r="AT61" t="str">
            <v>KO</v>
          </cell>
          <cell r="AU61" t="str">
            <v>KO</v>
          </cell>
          <cell r="AV61">
            <v>0</v>
          </cell>
        </row>
        <row r="62">
          <cell r="B62">
            <v>1816217030</v>
          </cell>
          <cell r="C62" t="str">
            <v>Trần Thị Kim</v>
          </cell>
          <cell r="D62" t="str">
            <v>Nguyên</v>
          </cell>
          <cell r="E62" t="str">
            <v>23/12/1992</v>
          </cell>
          <cell r="F62" t="str">
            <v>C18KCD2B</v>
          </cell>
          <cell r="G62">
            <v>3.33</v>
          </cell>
          <cell r="H62">
            <v>2.65</v>
          </cell>
          <cell r="I62">
            <v>2.33</v>
          </cell>
          <cell r="J62">
            <v>3.33</v>
          </cell>
          <cell r="K62">
            <v>2.33</v>
          </cell>
          <cell r="L62">
            <v>3.65</v>
          </cell>
          <cell r="M62">
            <v>2.33</v>
          </cell>
          <cell r="N62">
            <v>2</v>
          </cell>
          <cell r="O62">
            <v>2.86</v>
          </cell>
          <cell r="P62">
            <v>3.65</v>
          </cell>
          <cell r="Q62">
            <v>2.33</v>
          </cell>
          <cell r="R62">
            <v>3</v>
          </cell>
          <cell r="S62">
            <v>2</v>
          </cell>
          <cell r="T62">
            <v>2</v>
          </cell>
          <cell r="U62">
            <v>3.65</v>
          </cell>
          <cell r="V62">
            <v>2.65</v>
          </cell>
          <cell r="W62">
            <v>2.66</v>
          </cell>
          <cell r="X62">
            <v>3</v>
          </cell>
          <cell r="Y62">
            <v>4</v>
          </cell>
          <cell r="Z62">
            <v>3</v>
          </cell>
          <cell r="AA62">
            <v>3</v>
          </cell>
          <cell r="AB62">
            <v>2</v>
          </cell>
          <cell r="AC62">
            <v>3</v>
          </cell>
          <cell r="AD62">
            <v>3.65</v>
          </cell>
          <cell r="AE62">
            <v>3.33</v>
          </cell>
          <cell r="AF62">
            <v>3.08</v>
          </cell>
          <cell r="AG62">
            <v>2.88</v>
          </cell>
          <cell r="AH62">
            <v>4</v>
          </cell>
          <cell r="AI62">
            <v>3.65</v>
          </cell>
          <cell r="AJ62">
            <v>4</v>
          </cell>
          <cell r="AK62">
            <v>2.92</v>
          </cell>
          <cell r="AL62" t="str">
            <v>Khá</v>
          </cell>
          <cell r="AM62" t="str">
            <v>Tốt</v>
          </cell>
          <cell r="AN62" t="str">
            <v>Đ</v>
          </cell>
          <cell r="AO62" t="str">
            <v>Đ</v>
          </cell>
          <cell r="AP62" t="str">
            <v>CNTN</v>
          </cell>
          <cell r="AQ62">
            <v>0</v>
          </cell>
          <cell r="AR62">
            <v>0</v>
          </cell>
          <cell r="AS62">
            <v>0</v>
          </cell>
          <cell r="AT62" t="str">
            <v>ĐỦ ĐK thi TN</v>
          </cell>
          <cell r="AU62" t="str">
            <v>ĐỦ ĐK thi TN</v>
          </cell>
          <cell r="AV62" t="str">
            <v>Tháng 12-2014</v>
          </cell>
        </row>
        <row r="63">
          <cell r="B63">
            <v>1816217031</v>
          </cell>
          <cell r="C63" t="str">
            <v>Nguyễn Lê Hoàng</v>
          </cell>
          <cell r="D63" t="str">
            <v>Linh</v>
          </cell>
          <cell r="E63" t="str">
            <v>09/10/1992</v>
          </cell>
          <cell r="F63" t="str">
            <v>C18KCD2B</v>
          </cell>
          <cell r="G63">
            <v>3.33</v>
          </cell>
          <cell r="H63">
            <v>2</v>
          </cell>
          <cell r="I63">
            <v>2</v>
          </cell>
          <cell r="J63">
            <v>3.33</v>
          </cell>
          <cell r="K63">
            <v>3</v>
          </cell>
          <cell r="L63">
            <v>3.65</v>
          </cell>
          <cell r="M63">
            <v>2</v>
          </cell>
          <cell r="N63">
            <v>2</v>
          </cell>
          <cell r="O63">
            <v>2.76</v>
          </cell>
          <cell r="P63">
            <v>4</v>
          </cell>
          <cell r="Q63">
            <v>1.65</v>
          </cell>
          <cell r="R63">
            <v>2.65</v>
          </cell>
          <cell r="S63">
            <v>2</v>
          </cell>
          <cell r="T63">
            <v>2.33</v>
          </cell>
          <cell r="U63">
            <v>4</v>
          </cell>
          <cell r="V63">
            <v>3</v>
          </cell>
          <cell r="W63">
            <v>2.74</v>
          </cell>
          <cell r="X63">
            <v>3</v>
          </cell>
          <cell r="Y63">
            <v>4</v>
          </cell>
          <cell r="Z63">
            <v>3</v>
          </cell>
          <cell r="AA63">
            <v>3.33</v>
          </cell>
          <cell r="AB63">
            <v>2</v>
          </cell>
          <cell r="AC63">
            <v>3.65</v>
          </cell>
          <cell r="AD63">
            <v>3.65</v>
          </cell>
          <cell r="AE63">
            <v>3</v>
          </cell>
          <cell r="AF63">
            <v>3.19</v>
          </cell>
          <cell r="AG63">
            <v>2.9</v>
          </cell>
          <cell r="AH63">
            <v>3.65</v>
          </cell>
          <cell r="AI63">
            <v>3.65</v>
          </cell>
          <cell r="AJ63">
            <v>3.65</v>
          </cell>
          <cell r="AK63">
            <v>2.93</v>
          </cell>
          <cell r="AL63" t="str">
            <v>Khá</v>
          </cell>
          <cell r="AM63" t="str">
            <v>Tốt</v>
          </cell>
          <cell r="AN63" t="str">
            <v>Đ</v>
          </cell>
          <cell r="AO63" t="str">
            <v>Đ</v>
          </cell>
          <cell r="AP63" t="str">
            <v>CNTN</v>
          </cell>
          <cell r="AQ63">
            <v>0</v>
          </cell>
          <cell r="AR63">
            <v>0</v>
          </cell>
          <cell r="AS63">
            <v>0</v>
          </cell>
          <cell r="AT63" t="str">
            <v>ĐỦ ĐK thi TN</v>
          </cell>
          <cell r="AU63" t="str">
            <v>ĐỦ ĐK thi TN</v>
          </cell>
          <cell r="AV63" t="str">
            <v>Tháng 9-2014</v>
          </cell>
        </row>
        <row r="64">
          <cell r="B64">
            <v>1816217035</v>
          </cell>
          <cell r="C64" t="str">
            <v>Huỳnh Như</v>
          </cell>
          <cell r="D64" t="str">
            <v>Hà</v>
          </cell>
          <cell r="E64" t="str">
            <v>02/05/1992</v>
          </cell>
          <cell r="F64" t="str">
            <v>C18KCD2B</v>
          </cell>
          <cell r="G64">
            <v>3</v>
          </cell>
          <cell r="H64">
            <v>3.33</v>
          </cell>
          <cell r="I64">
            <v>3.65</v>
          </cell>
          <cell r="J64">
            <v>3</v>
          </cell>
          <cell r="K64">
            <v>2.65</v>
          </cell>
          <cell r="L64">
            <v>3.33</v>
          </cell>
          <cell r="M64">
            <v>2.65</v>
          </cell>
          <cell r="N64">
            <v>2.33</v>
          </cell>
          <cell r="O64">
            <v>3.1</v>
          </cell>
          <cell r="P64">
            <v>3</v>
          </cell>
          <cell r="Q64">
            <v>3</v>
          </cell>
          <cell r="R64">
            <v>3.33</v>
          </cell>
          <cell r="S64">
            <v>2.65</v>
          </cell>
          <cell r="T64">
            <v>2.33</v>
          </cell>
          <cell r="U64">
            <v>3</v>
          </cell>
          <cell r="V64">
            <v>3</v>
          </cell>
          <cell r="W64">
            <v>2.86</v>
          </cell>
          <cell r="X64">
            <v>3</v>
          </cell>
          <cell r="Y64">
            <v>4</v>
          </cell>
          <cell r="Z64">
            <v>3.33</v>
          </cell>
          <cell r="AA64">
            <v>3</v>
          </cell>
          <cell r="AB64">
            <v>2.33</v>
          </cell>
          <cell r="AC64">
            <v>4</v>
          </cell>
          <cell r="AD64">
            <v>4</v>
          </cell>
          <cell r="AE64">
            <v>3.65</v>
          </cell>
          <cell r="AF64">
            <v>3.42</v>
          </cell>
          <cell r="AG64">
            <v>3.14</v>
          </cell>
          <cell r="AH64">
            <v>4</v>
          </cell>
          <cell r="AI64">
            <v>3</v>
          </cell>
          <cell r="AJ64">
            <v>4</v>
          </cell>
          <cell r="AK64">
            <v>3.17</v>
          </cell>
          <cell r="AL64" t="str">
            <v>Khá</v>
          </cell>
          <cell r="AM64" t="str">
            <v>Tốt</v>
          </cell>
          <cell r="AN64" t="str">
            <v>Đ</v>
          </cell>
          <cell r="AO64" t="str">
            <v>Đ</v>
          </cell>
          <cell r="AP64" t="str">
            <v>CNTN</v>
          </cell>
          <cell r="AQ64">
            <v>0</v>
          </cell>
          <cell r="AR64">
            <v>0</v>
          </cell>
          <cell r="AS64">
            <v>0</v>
          </cell>
          <cell r="AT64" t="str">
            <v>ĐỦ ĐK thi TN</v>
          </cell>
          <cell r="AU64" t="str">
            <v>KO</v>
          </cell>
          <cell r="AV64" t="str">
            <v>Tháng 12-2014</v>
          </cell>
        </row>
        <row r="65">
          <cell r="B65">
            <v>1816217036</v>
          </cell>
          <cell r="C65" t="str">
            <v>Nguyễn Thị Thanh</v>
          </cell>
          <cell r="D65" t="str">
            <v>Tịnh</v>
          </cell>
          <cell r="E65" t="str">
            <v>06/04/1991</v>
          </cell>
          <cell r="F65" t="str">
            <v>C18KCD2B</v>
          </cell>
          <cell r="G65">
            <v>3.33</v>
          </cell>
          <cell r="H65">
            <v>3.33</v>
          </cell>
          <cell r="I65">
            <v>3</v>
          </cell>
          <cell r="J65">
            <v>3</v>
          </cell>
          <cell r="K65">
            <v>2.33</v>
          </cell>
          <cell r="L65">
            <v>3.33</v>
          </cell>
          <cell r="M65">
            <v>2.33</v>
          </cell>
          <cell r="N65">
            <v>1.65</v>
          </cell>
          <cell r="O65">
            <v>2.94</v>
          </cell>
          <cell r="P65">
            <v>3.33</v>
          </cell>
          <cell r="Q65">
            <v>2.65</v>
          </cell>
          <cell r="R65">
            <v>3.33</v>
          </cell>
          <cell r="S65">
            <v>2</v>
          </cell>
          <cell r="T65">
            <v>2.33</v>
          </cell>
          <cell r="U65">
            <v>3</v>
          </cell>
          <cell r="V65">
            <v>3.33</v>
          </cell>
          <cell r="W65">
            <v>2.8</v>
          </cell>
          <cell r="X65">
            <v>2.65</v>
          </cell>
          <cell r="Y65">
            <v>3.33</v>
          </cell>
          <cell r="Z65">
            <v>3.33</v>
          </cell>
          <cell r="AA65">
            <v>2.33</v>
          </cell>
          <cell r="AB65">
            <v>1.65</v>
          </cell>
          <cell r="AC65">
            <v>4</v>
          </cell>
          <cell r="AD65">
            <v>3.33</v>
          </cell>
          <cell r="AE65">
            <v>3.33</v>
          </cell>
          <cell r="AF65">
            <v>2.99</v>
          </cell>
          <cell r="AG65">
            <v>2.92</v>
          </cell>
          <cell r="AH65">
            <v>2</v>
          </cell>
          <cell r="AI65">
            <v>2.33</v>
          </cell>
          <cell r="AJ65">
            <v>2</v>
          </cell>
          <cell r="AK65">
            <v>2.88</v>
          </cell>
          <cell r="AL65" t="str">
            <v>Khá</v>
          </cell>
          <cell r="AM65" t="str">
            <v>Tốt</v>
          </cell>
          <cell r="AN65">
            <v>0</v>
          </cell>
          <cell r="AO65" t="str">
            <v>Đ</v>
          </cell>
          <cell r="AP65" t="str">
            <v xml:space="preserve"> </v>
          </cell>
          <cell r="AQ65">
            <v>0</v>
          </cell>
          <cell r="AR65">
            <v>0</v>
          </cell>
          <cell r="AS65">
            <v>0</v>
          </cell>
          <cell r="AT65" t="str">
            <v>ĐỦ ĐK thi TN</v>
          </cell>
          <cell r="AU65" t="str">
            <v>KO</v>
          </cell>
          <cell r="AV65">
            <v>0</v>
          </cell>
        </row>
        <row r="66">
          <cell r="B66">
            <v>1816217038</v>
          </cell>
          <cell r="C66" t="str">
            <v>Nguyễn Thanh Ngọc</v>
          </cell>
          <cell r="D66" t="str">
            <v>Anh</v>
          </cell>
          <cell r="E66" t="str">
            <v>05/06/1992</v>
          </cell>
          <cell r="F66" t="str">
            <v>C18KCD2B</v>
          </cell>
          <cell r="G66">
            <v>3</v>
          </cell>
          <cell r="H66">
            <v>4</v>
          </cell>
          <cell r="I66">
            <v>2.65</v>
          </cell>
          <cell r="J66">
            <v>3</v>
          </cell>
          <cell r="K66">
            <v>2.65</v>
          </cell>
          <cell r="L66">
            <v>3.33</v>
          </cell>
          <cell r="M66">
            <v>2.65</v>
          </cell>
          <cell r="N66">
            <v>3</v>
          </cell>
          <cell r="O66">
            <v>3.01</v>
          </cell>
          <cell r="P66">
            <v>4</v>
          </cell>
          <cell r="Q66">
            <v>2.33</v>
          </cell>
          <cell r="R66">
            <v>3</v>
          </cell>
          <cell r="S66">
            <v>2.33</v>
          </cell>
          <cell r="T66">
            <v>3.33</v>
          </cell>
          <cell r="U66">
            <v>3.65</v>
          </cell>
          <cell r="V66">
            <v>3</v>
          </cell>
          <cell r="W66">
            <v>3.06</v>
          </cell>
          <cell r="X66">
            <v>3</v>
          </cell>
          <cell r="Y66">
            <v>4</v>
          </cell>
          <cell r="Z66">
            <v>3</v>
          </cell>
          <cell r="AA66">
            <v>2.33</v>
          </cell>
          <cell r="AB66">
            <v>2</v>
          </cell>
          <cell r="AC66">
            <v>2.65</v>
          </cell>
          <cell r="AD66">
            <v>3.33</v>
          </cell>
          <cell r="AE66">
            <v>2.33</v>
          </cell>
          <cell r="AF66">
            <v>2.8</v>
          </cell>
          <cell r="AG66">
            <v>2.95</v>
          </cell>
          <cell r="AH66">
            <v>2</v>
          </cell>
          <cell r="AI66">
            <v>4</v>
          </cell>
          <cell r="AJ66">
            <v>2</v>
          </cell>
          <cell r="AK66">
            <v>2.92</v>
          </cell>
          <cell r="AL66" t="str">
            <v>Khá</v>
          </cell>
          <cell r="AM66" t="str">
            <v>Tốt</v>
          </cell>
          <cell r="AN66" t="str">
            <v>Đ</v>
          </cell>
          <cell r="AO66" t="str">
            <v>Đ</v>
          </cell>
          <cell r="AP66" t="str">
            <v>CNTN</v>
          </cell>
          <cell r="AQ66">
            <v>0</v>
          </cell>
          <cell r="AR66">
            <v>0</v>
          </cell>
          <cell r="AS66">
            <v>0</v>
          </cell>
          <cell r="AT66" t="str">
            <v>ĐỦ ĐK thi TN</v>
          </cell>
          <cell r="AU66" t="str">
            <v>KO</v>
          </cell>
          <cell r="AV66" t="str">
            <v>Tháng 9-2014</v>
          </cell>
        </row>
        <row r="67">
          <cell r="B67">
            <v>1816217039</v>
          </cell>
          <cell r="C67" t="str">
            <v>Đặng Thị Hải</v>
          </cell>
          <cell r="D67" t="str">
            <v>Vân</v>
          </cell>
          <cell r="E67" t="str">
            <v>29/09/1991</v>
          </cell>
          <cell r="F67" t="str">
            <v>C18KCD2B</v>
          </cell>
          <cell r="G67">
            <v>2.33</v>
          </cell>
          <cell r="H67">
            <v>2.65</v>
          </cell>
          <cell r="I67">
            <v>2.65</v>
          </cell>
          <cell r="J67">
            <v>2.65</v>
          </cell>
          <cell r="K67">
            <v>2</v>
          </cell>
          <cell r="L67">
            <v>2.33</v>
          </cell>
          <cell r="M67">
            <v>2.33</v>
          </cell>
          <cell r="N67">
            <v>3.65</v>
          </cell>
          <cell r="O67">
            <v>2.44</v>
          </cell>
          <cell r="P67">
            <v>3</v>
          </cell>
          <cell r="Q67">
            <v>2.33</v>
          </cell>
          <cell r="R67">
            <v>3</v>
          </cell>
          <cell r="S67">
            <v>1.65</v>
          </cell>
          <cell r="T67">
            <v>2</v>
          </cell>
          <cell r="U67">
            <v>3.33</v>
          </cell>
          <cell r="V67">
            <v>2.65</v>
          </cell>
          <cell r="W67">
            <v>2.48</v>
          </cell>
          <cell r="X67">
            <v>2.65</v>
          </cell>
          <cell r="Y67">
            <v>3.65</v>
          </cell>
          <cell r="Z67">
            <v>2.65</v>
          </cell>
          <cell r="AA67">
            <v>3</v>
          </cell>
          <cell r="AB67">
            <v>2.65</v>
          </cell>
          <cell r="AC67">
            <v>3</v>
          </cell>
          <cell r="AD67">
            <v>3.65</v>
          </cell>
          <cell r="AE67">
            <v>3</v>
          </cell>
          <cell r="AF67">
            <v>3.04</v>
          </cell>
          <cell r="AG67">
            <v>2.66</v>
          </cell>
          <cell r="AH67">
            <v>3</v>
          </cell>
          <cell r="AI67">
            <v>1</v>
          </cell>
          <cell r="AJ67">
            <v>3</v>
          </cell>
          <cell r="AK67">
            <v>2.68</v>
          </cell>
          <cell r="AL67" t="str">
            <v>Khá</v>
          </cell>
          <cell r="AM67" t="str">
            <v>Tốt</v>
          </cell>
          <cell r="AN67" t="str">
            <v>Đ</v>
          </cell>
          <cell r="AO67" t="str">
            <v>Đ</v>
          </cell>
          <cell r="AP67" t="str">
            <v xml:space="preserve"> </v>
          </cell>
          <cell r="AQ67">
            <v>0</v>
          </cell>
          <cell r="AR67">
            <v>0</v>
          </cell>
          <cell r="AS67">
            <v>0</v>
          </cell>
          <cell r="AT67" t="str">
            <v>ĐỦ ĐK thi TN</v>
          </cell>
          <cell r="AU67" t="str">
            <v>ĐỦ ĐK thi TN</v>
          </cell>
          <cell r="AV67">
            <v>0</v>
          </cell>
        </row>
        <row r="68">
          <cell r="B68">
            <v>1816217044</v>
          </cell>
          <cell r="C68" t="str">
            <v>Nguyễn Thị Bích</v>
          </cell>
          <cell r="D68" t="str">
            <v>Triều</v>
          </cell>
          <cell r="E68" t="str">
            <v>24/08/1992</v>
          </cell>
          <cell r="F68" t="str">
            <v>C18KCD2B</v>
          </cell>
          <cell r="G68">
            <v>3.33</v>
          </cell>
          <cell r="H68">
            <v>3.65</v>
          </cell>
          <cell r="I68">
            <v>4</v>
          </cell>
          <cell r="J68">
            <v>3.33</v>
          </cell>
          <cell r="K68">
            <v>3</v>
          </cell>
          <cell r="L68">
            <v>3</v>
          </cell>
          <cell r="M68">
            <v>2</v>
          </cell>
          <cell r="N68">
            <v>2.65</v>
          </cell>
          <cell r="O68">
            <v>3.16</v>
          </cell>
          <cell r="P68">
            <v>4</v>
          </cell>
          <cell r="Q68">
            <v>3.33</v>
          </cell>
          <cell r="R68">
            <v>3.65</v>
          </cell>
          <cell r="S68">
            <v>3</v>
          </cell>
          <cell r="T68">
            <v>3.65</v>
          </cell>
          <cell r="U68">
            <v>3.65</v>
          </cell>
          <cell r="V68">
            <v>3.33</v>
          </cell>
          <cell r="W68">
            <v>3.48</v>
          </cell>
          <cell r="X68">
            <v>3</v>
          </cell>
          <cell r="Y68">
            <v>4</v>
          </cell>
          <cell r="Z68">
            <v>3.33</v>
          </cell>
          <cell r="AA68">
            <v>4</v>
          </cell>
          <cell r="AB68">
            <v>3</v>
          </cell>
          <cell r="AC68">
            <v>4</v>
          </cell>
          <cell r="AD68">
            <v>4</v>
          </cell>
          <cell r="AE68">
            <v>3</v>
          </cell>
          <cell r="AF68">
            <v>3.56</v>
          </cell>
          <cell r="AG68">
            <v>3.4</v>
          </cell>
          <cell r="AH68">
            <v>4</v>
          </cell>
          <cell r="AI68">
            <v>3.65</v>
          </cell>
          <cell r="AJ68">
            <v>4</v>
          </cell>
          <cell r="AK68">
            <v>3.43</v>
          </cell>
          <cell r="AL68" t="str">
            <v>Giỏi</v>
          </cell>
          <cell r="AM68" t="str">
            <v>Xuất Sắc</v>
          </cell>
          <cell r="AN68" t="str">
            <v>Đ</v>
          </cell>
          <cell r="AO68" t="str">
            <v>Đ</v>
          </cell>
          <cell r="AP68" t="str">
            <v>CNTN</v>
          </cell>
          <cell r="AQ68">
            <v>0</v>
          </cell>
          <cell r="AR68">
            <v>0</v>
          </cell>
          <cell r="AS68">
            <v>0</v>
          </cell>
          <cell r="AT68" t="str">
            <v>ĐỦ ĐK thi TN</v>
          </cell>
          <cell r="AU68" t="str">
            <v>ĐỦ ĐK thi TN</v>
          </cell>
          <cell r="AV68" t="str">
            <v>Tháng 9-2014</v>
          </cell>
        </row>
        <row r="69">
          <cell r="B69">
            <v>1816217048</v>
          </cell>
          <cell r="C69" t="str">
            <v>Nguyễn Thị Dạ</v>
          </cell>
          <cell r="D69" t="str">
            <v>Thảo</v>
          </cell>
          <cell r="E69" t="str">
            <v>31/01/1991</v>
          </cell>
          <cell r="F69" t="str">
            <v>C18KCD2B</v>
          </cell>
          <cell r="G69">
            <v>2.33</v>
          </cell>
          <cell r="H69">
            <v>2.65</v>
          </cell>
          <cell r="I69">
            <v>2.33</v>
          </cell>
          <cell r="J69">
            <v>0</v>
          </cell>
          <cell r="K69">
            <v>2.33</v>
          </cell>
          <cell r="L69">
            <v>3.33</v>
          </cell>
          <cell r="M69">
            <v>2</v>
          </cell>
          <cell r="N69">
            <v>3</v>
          </cell>
          <cell r="O69">
            <v>2.09</v>
          </cell>
          <cell r="P69">
            <v>3</v>
          </cell>
          <cell r="Q69">
            <v>3</v>
          </cell>
          <cell r="R69">
            <v>2.65</v>
          </cell>
          <cell r="S69">
            <v>2</v>
          </cell>
          <cell r="T69">
            <v>2.33</v>
          </cell>
          <cell r="U69">
            <v>3.65</v>
          </cell>
          <cell r="V69">
            <v>2</v>
          </cell>
          <cell r="W69">
            <v>2.56</v>
          </cell>
          <cell r="X69">
            <v>2.65</v>
          </cell>
          <cell r="Y69">
            <v>3.65</v>
          </cell>
          <cell r="Z69">
            <v>1.65</v>
          </cell>
          <cell r="AA69">
            <v>2.33</v>
          </cell>
          <cell r="AB69">
            <v>1.65</v>
          </cell>
          <cell r="AC69">
            <v>2.65</v>
          </cell>
          <cell r="AD69">
            <v>2.65</v>
          </cell>
          <cell r="AE69">
            <v>2</v>
          </cell>
          <cell r="AF69">
            <v>2.39</v>
          </cell>
          <cell r="AG69">
            <v>2.34</v>
          </cell>
          <cell r="AH69">
            <v>0</v>
          </cell>
          <cell r="AI69">
            <v>0</v>
          </cell>
          <cell r="AJ69">
            <v>0</v>
          </cell>
          <cell r="AK69">
            <v>2.2599999999999998</v>
          </cell>
          <cell r="AL69" t="str">
            <v>Trung Bình</v>
          </cell>
          <cell r="AM69" t="str">
            <v>Tốt</v>
          </cell>
          <cell r="AN69" t="str">
            <v>Đ</v>
          </cell>
          <cell r="AO69" t="str">
            <v>Đ</v>
          </cell>
          <cell r="AP69" t="str">
            <v xml:space="preserve"> </v>
          </cell>
          <cell r="AQ69">
            <v>1</v>
          </cell>
          <cell r="AR69">
            <v>3</v>
          </cell>
          <cell r="AS69">
            <v>5.5555555555555552E-2</v>
          </cell>
          <cell r="AT69" t="str">
            <v>KO</v>
          </cell>
          <cell r="AU69" t="str">
            <v>KO</v>
          </cell>
          <cell r="AV69">
            <v>0</v>
          </cell>
        </row>
        <row r="70">
          <cell r="B70">
            <v>1816217050</v>
          </cell>
          <cell r="C70" t="str">
            <v>Lương Thị Quế</v>
          </cell>
          <cell r="D70" t="str">
            <v>Anh</v>
          </cell>
          <cell r="E70" t="str">
            <v>18/10/1991</v>
          </cell>
          <cell r="F70" t="str">
            <v>C18KCD2B</v>
          </cell>
          <cell r="G70">
            <v>3</v>
          </cell>
          <cell r="H70">
            <v>3.33</v>
          </cell>
          <cell r="I70">
            <v>2.33</v>
          </cell>
          <cell r="J70">
            <v>3.65</v>
          </cell>
          <cell r="K70">
            <v>2.33</v>
          </cell>
          <cell r="L70">
            <v>3.33</v>
          </cell>
          <cell r="M70">
            <v>3</v>
          </cell>
          <cell r="N70">
            <v>3.65</v>
          </cell>
          <cell r="O70">
            <v>3.01</v>
          </cell>
          <cell r="P70">
            <v>3.33</v>
          </cell>
          <cell r="Q70">
            <v>3.33</v>
          </cell>
          <cell r="R70">
            <v>3.33</v>
          </cell>
          <cell r="S70">
            <v>2.65</v>
          </cell>
          <cell r="T70">
            <v>2.33</v>
          </cell>
          <cell r="U70">
            <v>4</v>
          </cell>
          <cell r="V70">
            <v>3.33</v>
          </cell>
          <cell r="W70">
            <v>3.11</v>
          </cell>
          <cell r="X70">
            <v>3</v>
          </cell>
          <cell r="Y70">
            <v>4</v>
          </cell>
          <cell r="Z70">
            <v>3.33</v>
          </cell>
          <cell r="AA70">
            <v>3.65</v>
          </cell>
          <cell r="AB70">
            <v>2</v>
          </cell>
          <cell r="AC70">
            <v>4</v>
          </cell>
          <cell r="AD70">
            <v>4</v>
          </cell>
          <cell r="AE70">
            <v>3.65</v>
          </cell>
          <cell r="AF70">
            <v>3.43</v>
          </cell>
          <cell r="AG70">
            <v>3.19</v>
          </cell>
          <cell r="AH70">
            <v>3.33</v>
          </cell>
          <cell r="AI70">
            <v>3.65</v>
          </cell>
          <cell r="AJ70">
            <v>3.33</v>
          </cell>
          <cell r="AK70">
            <v>3.2</v>
          </cell>
          <cell r="AL70" t="str">
            <v>Giỏi</v>
          </cell>
          <cell r="AM70" t="str">
            <v>Khá</v>
          </cell>
          <cell r="AN70" t="str">
            <v>Đ</v>
          </cell>
          <cell r="AO70" t="str">
            <v>Đ</v>
          </cell>
          <cell r="AP70" t="str">
            <v>CNTN</v>
          </cell>
          <cell r="AQ70">
            <v>0</v>
          </cell>
          <cell r="AR70">
            <v>0</v>
          </cell>
          <cell r="AS70">
            <v>0</v>
          </cell>
          <cell r="AT70" t="str">
            <v>ĐỦ ĐK thi TN</v>
          </cell>
          <cell r="AU70" t="str">
            <v>ĐỦ ĐK thi TN</v>
          </cell>
          <cell r="AV70" t="str">
            <v>Tháng 9-2014</v>
          </cell>
        </row>
        <row r="71">
          <cell r="B71">
            <v>1816217052</v>
          </cell>
          <cell r="C71" t="str">
            <v>Đoàn Thị Hương</v>
          </cell>
          <cell r="D71" t="str">
            <v>Giang</v>
          </cell>
          <cell r="E71" t="str">
            <v>23/09/1991</v>
          </cell>
          <cell r="F71" t="str">
            <v>C18KCD2B</v>
          </cell>
          <cell r="G71">
            <v>2.65</v>
          </cell>
          <cell r="H71">
            <v>3</v>
          </cell>
          <cell r="I71">
            <v>1.65</v>
          </cell>
          <cell r="J71">
            <v>2.65</v>
          </cell>
          <cell r="K71">
            <v>3</v>
          </cell>
          <cell r="L71">
            <v>3.33</v>
          </cell>
          <cell r="M71">
            <v>2.65</v>
          </cell>
          <cell r="N71">
            <v>3</v>
          </cell>
          <cell r="O71">
            <v>2.67</v>
          </cell>
          <cell r="P71">
            <v>3.65</v>
          </cell>
          <cell r="Q71">
            <v>3</v>
          </cell>
          <cell r="R71">
            <v>3</v>
          </cell>
          <cell r="S71">
            <v>2</v>
          </cell>
          <cell r="T71">
            <v>2.33</v>
          </cell>
          <cell r="U71">
            <v>4</v>
          </cell>
          <cell r="V71">
            <v>2.33</v>
          </cell>
          <cell r="W71">
            <v>2.78</v>
          </cell>
          <cell r="X71">
            <v>2.65</v>
          </cell>
          <cell r="Y71">
            <v>4</v>
          </cell>
          <cell r="Z71">
            <v>1.65</v>
          </cell>
          <cell r="AA71">
            <v>3</v>
          </cell>
          <cell r="AB71">
            <v>1.65</v>
          </cell>
          <cell r="AC71">
            <v>3.33</v>
          </cell>
          <cell r="AD71">
            <v>4</v>
          </cell>
          <cell r="AE71">
            <v>2.33</v>
          </cell>
          <cell r="AF71">
            <v>2.85</v>
          </cell>
          <cell r="AG71">
            <v>2.77</v>
          </cell>
          <cell r="AH71">
            <v>2.33</v>
          </cell>
          <cell r="AI71">
            <v>3</v>
          </cell>
          <cell r="AJ71">
            <v>2.33</v>
          </cell>
          <cell r="AK71">
            <v>2.76</v>
          </cell>
          <cell r="AL71" t="str">
            <v>Khá</v>
          </cell>
          <cell r="AM71" t="str">
            <v>Khá</v>
          </cell>
          <cell r="AN71" t="str">
            <v>Đ</v>
          </cell>
          <cell r="AO71" t="str">
            <v>Đ</v>
          </cell>
          <cell r="AP71" t="str">
            <v>CNTN</v>
          </cell>
          <cell r="AQ71">
            <v>0</v>
          </cell>
          <cell r="AR71">
            <v>0</v>
          </cell>
          <cell r="AS71">
            <v>0</v>
          </cell>
          <cell r="AT71" t="str">
            <v>ĐỦ ĐK thi TN</v>
          </cell>
          <cell r="AU71" t="str">
            <v>ĐỦ ĐK thi TN</v>
          </cell>
          <cell r="AV71" t="str">
            <v>Tháng 9-2014</v>
          </cell>
        </row>
        <row r="72">
          <cell r="B72">
            <v>1816217054</v>
          </cell>
          <cell r="C72" t="str">
            <v>Đoàn Phan Khánh</v>
          </cell>
          <cell r="D72" t="str">
            <v>Trang</v>
          </cell>
          <cell r="E72" t="str">
            <v>13/08/1992</v>
          </cell>
          <cell r="F72" t="str">
            <v>C18KCD2B</v>
          </cell>
          <cell r="G72">
            <v>2.65</v>
          </cell>
          <cell r="H72">
            <v>2.65</v>
          </cell>
          <cell r="I72">
            <v>2.33</v>
          </cell>
          <cell r="J72">
            <v>2.65</v>
          </cell>
          <cell r="K72">
            <v>2.65</v>
          </cell>
          <cell r="L72">
            <v>3.65</v>
          </cell>
          <cell r="M72">
            <v>2.33</v>
          </cell>
          <cell r="N72">
            <v>2</v>
          </cell>
          <cell r="O72">
            <v>2.71</v>
          </cell>
          <cell r="P72">
            <v>3.65</v>
          </cell>
          <cell r="Q72">
            <v>2</v>
          </cell>
          <cell r="R72">
            <v>3</v>
          </cell>
          <cell r="S72">
            <v>2</v>
          </cell>
          <cell r="T72">
            <v>2.65</v>
          </cell>
          <cell r="U72">
            <v>4</v>
          </cell>
          <cell r="V72">
            <v>2.65</v>
          </cell>
          <cell r="W72">
            <v>2.78</v>
          </cell>
          <cell r="X72">
            <v>2.33</v>
          </cell>
          <cell r="Y72">
            <v>4</v>
          </cell>
          <cell r="Z72">
            <v>3</v>
          </cell>
          <cell r="AA72">
            <v>3.33</v>
          </cell>
          <cell r="AB72">
            <v>2</v>
          </cell>
          <cell r="AC72">
            <v>2.65</v>
          </cell>
          <cell r="AD72">
            <v>3.65</v>
          </cell>
          <cell r="AE72">
            <v>3</v>
          </cell>
          <cell r="AF72">
            <v>2.96</v>
          </cell>
          <cell r="AG72">
            <v>2.82</v>
          </cell>
          <cell r="AH72">
            <v>2</v>
          </cell>
          <cell r="AI72">
            <v>2.65</v>
          </cell>
          <cell r="AJ72">
            <v>2</v>
          </cell>
          <cell r="AK72">
            <v>2.79</v>
          </cell>
          <cell r="AL72" t="str">
            <v>Khá</v>
          </cell>
          <cell r="AM72" t="str">
            <v>Tốt</v>
          </cell>
          <cell r="AN72" t="str">
            <v>Đ</v>
          </cell>
          <cell r="AO72" t="str">
            <v>Đ</v>
          </cell>
          <cell r="AP72" t="str">
            <v>CNTN</v>
          </cell>
          <cell r="AQ72">
            <v>0</v>
          </cell>
          <cell r="AR72">
            <v>0</v>
          </cell>
          <cell r="AS72">
            <v>0</v>
          </cell>
          <cell r="AT72" t="str">
            <v>ĐỦ ĐK thi TN</v>
          </cell>
          <cell r="AU72" t="str">
            <v>KO</v>
          </cell>
          <cell r="AV72" t="str">
            <v>Tháng 5/2015</v>
          </cell>
        </row>
        <row r="73">
          <cell r="B73">
            <v>1816217055</v>
          </cell>
          <cell r="C73" t="str">
            <v>Phạm Thị</v>
          </cell>
          <cell r="D73" t="str">
            <v>Thúy</v>
          </cell>
          <cell r="E73" t="str">
            <v>26/11/1992</v>
          </cell>
          <cell r="F73" t="str">
            <v>C18KCD2B</v>
          </cell>
          <cell r="G73">
            <v>2</v>
          </cell>
          <cell r="H73">
            <v>3.33</v>
          </cell>
          <cell r="I73">
            <v>2.33</v>
          </cell>
          <cell r="J73">
            <v>2</v>
          </cell>
          <cell r="K73">
            <v>2</v>
          </cell>
          <cell r="L73">
            <v>2.33</v>
          </cell>
          <cell r="M73">
            <v>2.65</v>
          </cell>
          <cell r="N73">
            <v>3.33</v>
          </cell>
          <cell r="O73">
            <v>2.37</v>
          </cell>
          <cell r="P73">
            <v>4</v>
          </cell>
          <cell r="Q73">
            <v>3</v>
          </cell>
          <cell r="R73">
            <v>3</v>
          </cell>
          <cell r="S73">
            <v>1.65</v>
          </cell>
          <cell r="T73">
            <v>2.65</v>
          </cell>
          <cell r="U73">
            <v>2</v>
          </cell>
          <cell r="V73">
            <v>2</v>
          </cell>
          <cell r="W73">
            <v>2.52</v>
          </cell>
          <cell r="X73">
            <v>3</v>
          </cell>
          <cell r="Y73">
            <v>3</v>
          </cell>
          <cell r="Z73">
            <v>3</v>
          </cell>
          <cell r="AA73">
            <v>2.33</v>
          </cell>
          <cell r="AB73">
            <v>1.65</v>
          </cell>
          <cell r="AC73">
            <v>3</v>
          </cell>
          <cell r="AD73">
            <v>4</v>
          </cell>
          <cell r="AE73">
            <v>2.33</v>
          </cell>
          <cell r="AF73">
            <v>2.8</v>
          </cell>
          <cell r="AG73">
            <v>2.57</v>
          </cell>
          <cell r="AH73">
            <v>0</v>
          </cell>
          <cell r="AI73">
            <v>0</v>
          </cell>
          <cell r="AJ73">
            <v>0</v>
          </cell>
          <cell r="AK73">
            <v>2.48</v>
          </cell>
          <cell r="AL73" t="str">
            <v>Trung Bình</v>
          </cell>
          <cell r="AM73" t="str">
            <v>Tốt</v>
          </cell>
          <cell r="AN73" t="str">
            <v>Đ</v>
          </cell>
          <cell r="AO73" t="str">
            <v>Đ</v>
          </cell>
          <cell r="AP73" t="str">
            <v xml:space="preserve"> </v>
          </cell>
          <cell r="AQ73">
            <v>0</v>
          </cell>
          <cell r="AR73">
            <v>0</v>
          </cell>
          <cell r="AS73">
            <v>0</v>
          </cell>
          <cell r="AT73" t="str">
            <v>ĐỦ ĐK thi TN</v>
          </cell>
          <cell r="AU73" t="str">
            <v>KO</v>
          </cell>
          <cell r="AV73">
            <v>0</v>
          </cell>
        </row>
        <row r="74">
          <cell r="B74">
            <v>1816217060</v>
          </cell>
          <cell r="C74" t="str">
            <v>Trần Phạm Mai</v>
          </cell>
          <cell r="D74" t="str">
            <v>Phụng</v>
          </cell>
          <cell r="E74" t="str">
            <v>08/01/1992</v>
          </cell>
          <cell r="F74" t="str">
            <v>C18KCD2B</v>
          </cell>
          <cell r="G74">
            <v>3</v>
          </cell>
          <cell r="H74">
            <v>3</v>
          </cell>
          <cell r="I74">
            <v>3</v>
          </cell>
          <cell r="J74">
            <v>2</v>
          </cell>
          <cell r="K74">
            <v>2.65</v>
          </cell>
          <cell r="L74">
            <v>3.33</v>
          </cell>
          <cell r="M74">
            <v>2</v>
          </cell>
          <cell r="N74">
            <v>3.33</v>
          </cell>
          <cell r="O74">
            <v>2.68</v>
          </cell>
          <cell r="P74">
            <v>3</v>
          </cell>
          <cell r="Q74">
            <v>2.65</v>
          </cell>
          <cell r="R74">
            <v>3.33</v>
          </cell>
          <cell r="S74">
            <v>2.33</v>
          </cell>
          <cell r="T74">
            <v>2.65</v>
          </cell>
          <cell r="U74">
            <v>3</v>
          </cell>
          <cell r="V74">
            <v>3</v>
          </cell>
          <cell r="W74">
            <v>2.82</v>
          </cell>
          <cell r="X74">
            <v>2.33</v>
          </cell>
          <cell r="Y74">
            <v>4</v>
          </cell>
          <cell r="Z74">
            <v>3</v>
          </cell>
          <cell r="AA74">
            <v>3.33</v>
          </cell>
          <cell r="AB74">
            <v>2</v>
          </cell>
          <cell r="AC74">
            <v>3.33</v>
          </cell>
          <cell r="AD74">
            <v>4</v>
          </cell>
          <cell r="AE74">
            <v>3.33</v>
          </cell>
          <cell r="AF74">
            <v>3.16</v>
          </cell>
          <cell r="AG74">
            <v>2.89</v>
          </cell>
          <cell r="AH74">
            <v>4</v>
          </cell>
          <cell r="AI74">
            <v>2.65</v>
          </cell>
          <cell r="AJ74">
            <v>4</v>
          </cell>
          <cell r="AK74">
            <v>2.93</v>
          </cell>
          <cell r="AL74" t="str">
            <v>Khá</v>
          </cell>
          <cell r="AM74" t="str">
            <v>Tốt</v>
          </cell>
          <cell r="AN74" t="str">
            <v>Đ</v>
          </cell>
          <cell r="AO74" t="str">
            <v>Đ</v>
          </cell>
          <cell r="AP74" t="str">
            <v>CNTN</v>
          </cell>
          <cell r="AQ74">
            <v>0</v>
          </cell>
          <cell r="AR74">
            <v>0</v>
          </cell>
          <cell r="AS74">
            <v>0</v>
          </cell>
          <cell r="AT74" t="str">
            <v>ĐỦ ĐK thi TN</v>
          </cell>
          <cell r="AU74" t="str">
            <v>KO</v>
          </cell>
          <cell r="AV74" t="str">
            <v>Tháng 12-2014</v>
          </cell>
        </row>
        <row r="75">
          <cell r="B75">
            <v>1816217065</v>
          </cell>
          <cell r="C75" t="str">
            <v>Lê Thị Thanh</v>
          </cell>
          <cell r="D75" t="str">
            <v>Diệu</v>
          </cell>
          <cell r="E75" t="str">
            <v>22/10/1991</v>
          </cell>
          <cell r="F75" t="str">
            <v>C18KCD2B</v>
          </cell>
          <cell r="G75">
            <v>2.65</v>
          </cell>
          <cell r="H75">
            <v>2.65</v>
          </cell>
          <cell r="I75">
            <v>2</v>
          </cell>
          <cell r="J75">
            <v>2.33</v>
          </cell>
          <cell r="K75">
            <v>2.33</v>
          </cell>
          <cell r="L75">
            <v>1.65</v>
          </cell>
          <cell r="M75">
            <v>1.65</v>
          </cell>
          <cell r="N75">
            <v>1</v>
          </cell>
          <cell r="O75">
            <v>2.12</v>
          </cell>
          <cell r="P75">
            <v>3</v>
          </cell>
          <cell r="Q75">
            <v>2.33</v>
          </cell>
          <cell r="R75">
            <v>2.65</v>
          </cell>
          <cell r="S75">
            <v>1.65</v>
          </cell>
          <cell r="T75">
            <v>1.65</v>
          </cell>
          <cell r="U75">
            <v>2</v>
          </cell>
          <cell r="V75">
            <v>2.33</v>
          </cell>
          <cell r="W75">
            <v>2.17</v>
          </cell>
          <cell r="X75">
            <v>2.33</v>
          </cell>
          <cell r="Y75">
            <v>2.65</v>
          </cell>
          <cell r="Z75">
            <v>1.65</v>
          </cell>
          <cell r="AA75">
            <v>2.33</v>
          </cell>
          <cell r="AB75">
            <v>2.65</v>
          </cell>
          <cell r="AC75">
            <v>3.33</v>
          </cell>
          <cell r="AD75">
            <v>1.65</v>
          </cell>
          <cell r="AE75">
            <v>1.65</v>
          </cell>
          <cell r="AF75">
            <v>2.3199999999999998</v>
          </cell>
          <cell r="AG75">
            <v>2.21</v>
          </cell>
          <cell r="AH75">
            <v>4</v>
          </cell>
          <cell r="AI75">
            <v>3</v>
          </cell>
          <cell r="AJ75">
            <v>4</v>
          </cell>
          <cell r="AK75">
            <v>2.27</v>
          </cell>
          <cell r="AL75" t="str">
            <v>Trung Bình</v>
          </cell>
          <cell r="AM75" t="str">
            <v>Khá</v>
          </cell>
          <cell r="AN75">
            <v>0</v>
          </cell>
          <cell r="AO75" t="str">
            <v>Đ</v>
          </cell>
          <cell r="AP75" t="str">
            <v xml:space="preserve"> </v>
          </cell>
          <cell r="AQ75">
            <v>0</v>
          </cell>
          <cell r="AR75">
            <v>0</v>
          </cell>
          <cell r="AS75">
            <v>0</v>
          </cell>
          <cell r="AT75" t="str">
            <v>ĐỦ ĐK thi TN</v>
          </cell>
          <cell r="AU75" t="str">
            <v>KO</v>
          </cell>
          <cell r="AV75">
            <v>0</v>
          </cell>
        </row>
        <row r="76">
          <cell r="B76">
            <v>1816217068</v>
          </cell>
          <cell r="C76" t="str">
            <v>Nguyễn Thị Phương</v>
          </cell>
          <cell r="D76" t="str">
            <v>Thảo</v>
          </cell>
          <cell r="E76" t="str">
            <v>27/07/1991</v>
          </cell>
          <cell r="F76" t="str">
            <v>C18KCD2B</v>
          </cell>
          <cell r="G76">
            <v>1.65</v>
          </cell>
          <cell r="H76">
            <v>2.33</v>
          </cell>
          <cell r="I76">
            <v>2</v>
          </cell>
          <cell r="J76">
            <v>2</v>
          </cell>
          <cell r="K76">
            <v>2.33</v>
          </cell>
          <cell r="L76">
            <v>3.33</v>
          </cell>
          <cell r="M76">
            <v>2</v>
          </cell>
          <cell r="N76">
            <v>3</v>
          </cell>
          <cell r="O76">
            <v>2.2599999999999998</v>
          </cell>
          <cell r="P76">
            <v>2.65</v>
          </cell>
          <cell r="Q76">
            <v>2.65</v>
          </cell>
          <cell r="R76">
            <v>2.65</v>
          </cell>
          <cell r="S76">
            <v>2</v>
          </cell>
          <cell r="T76">
            <v>2.33</v>
          </cell>
          <cell r="U76">
            <v>3.33</v>
          </cell>
          <cell r="V76">
            <v>2.65</v>
          </cell>
          <cell r="W76">
            <v>2.56</v>
          </cell>
          <cell r="X76">
            <v>2.33</v>
          </cell>
          <cell r="Y76">
            <v>3.65</v>
          </cell>
          <cell r="Z76">
            <v>3</v>
          </cell>
          <cell r="AA76">
            <v>3</v>
          </cell>
          <cell r="AB76">
            <v>2</v>
          </cell>
          <cell r="AC76">
            <v>3</v>
          </cell>
          <cell r="AD76">
            <v>3.33</v>
          </cell>
          <cell r="AE76">
            <v>3</v>
          </cell>
          <cell r="AF76">
            <v>2.89</v>
          </cell>
          <cell r="AG76">
            <v>2.58</v>
          </cell>
          <cell r="AH76">
            <v>2</v>
          </cell>
          <cell r="AI76">
            <v>2.33</v>
          </cell>
          <cell r="AJ76">
            <v>2</v>
          </cell>
          <cell r="AK76">
            <v>2.5499999999999998</v>
          </cell>
          <cell r="AL76" t="str">
            <v>Khá</v>
          </cell>
          <cell r="AM76" t="str">
            <v>Tốt</v>
          </cell>
          <cell r="AN76" t="str">
            <v>Đ</v>
          </cell>
          <cell r="AO76" t="str">
            <v>Đ</v>
          </cell>
          <cell r="AP76" t="str">
            <v>CNTN</v>
          </cell>
          <cell r="AQ76">
            <v>0</v>
          </cell>
          <cell r="AR76">
            <v>0</v>
          </cell>
          <cell r="AS76">
            <v>0</v>
          </cell>
          <cell r="AT76" t="str">
            <v>ĐỦ ĐK thi TN</v>
          </cell>
          <cell r="AU76" t="str">
            <v>KO</v>
          </cell>
          <cell r="AV76" t="str">
            <v>Tháng 5/2015</v>
          </cell>
        </row>
        <row r="77">
          <cell r="B77">
            <v>1816217069</v>
          </cell>
          <cell r="C77" t="str">
            <v>Nguyễn Thị Bich</v>
          </cell>
          <cell r="D77" t="str">
            <v>Ly</v>
          </cell>
          <cell r="E77" t="str">
            <v>02/08/1991</v>
          </cell>
          <cell r="F77" t="str">
            <v>C18KCD2B</v>
          </cell>
          <cell r="G77">
            <v>3</v>
          </cell>
          <cell r="H77">
            <v>3.33</v>
          </cell>
          <cell r="I77">
            <v>2</v>
          </cell>
          <cell r="J77">
            <v>2.33</v>
          </cell>
          <cell r="K77">
            <v>2.33</v>
          </cell>
          <cell r="L77">
            <v>3</v>
          </cell>
          <cell r="M77">
            <v>2</v>
          </cell>
          <cell r="N77">
            <v>2.65</v>
          </cell>
          <cell r="O77">
            <v>2.52</v>
          </cell>
          <cell r="P77">
            <v>3.33</v>
          </cell>
          <cell r="Q77">
            <v>2.33</v>
          </cell>
          <cell r="R77">
            <v>3.33</v>
          </cell>
          <cell r="S77">
            <v>1.65</v>
          </cell>
          <cell r="T77">
            <v>2</v>
          </cell>
          <cell r="U77">
            <v>2</v>
          </cell>
          <cell r="V77">
            <v>3</v>
          </cell>
          <cell r="W77">
            <v>2.4700000000000002</v>
          </cell>
          <cell r="X77">
            <v>3.33</v>
          </cell>
          <cell r="Y77">
            <v>3.65</v>
          </cell>
          <cell r="Z77">
            <v>3.33</v>
          </cell>
          <cell r="AA77">
            <v>2.65</v>
          </cell>
          <cell r="AB77">
            <v>2.33</v>
          </cell>
          <cell r="AC77">
            <v>2.33</v>
          </cell>
          <cell r="AD77">
            <v>4</v>
          </cell>
          <cell r="AE77">
            <v>2.65</v>
          </cell>
          <cell r="AF77">
            <v>3.01</v>
          </cell>
          <cell r="AG77">
            <v>2.67</v>
          </cell>
          <cell r="AH77">
            <v>2.33</v>
          </cell>
          <cell r="AI77">
            <v>2.33</v>
          </cell>
          <cell r="AJ77">
            <v>2.33</v>
          </cell>
          <cell r="AK77">
            <v>2.66</v>
          </cell>
          <cell r="AL77" t="str">
            <v>Khá</v>
          </cell>
          <cell r="AM77" t="str">
            <v>Tốt</v>
          </cell>
          <cell r="AN77" t="str">
            <v>Đ</v>
          </cell>
          <cell r="AO77" t="str">
            <v>Đ</v>
          </cell>
          <cell r="AP77" t="str">
            <v>CNTN</v>
          </cell>
          <cell r="AQ77">
            <v>0</v>
          </cell>
          <cell r="AR77">
            <v>0</v>
          </cell>
          <cell r="AS77">
            <v>0</v>
          </cell>
          <cell r="AT77" t="str">
            <v>ĐỦ ĐK thi TN</v>
          </cell>
          <cell r="AU77" t="str">
            <v>ĐỦ ĐK thi TN</v>
          </cell>
          <cell r="AV77" t="str">
            <v>Tháng 9-2014</v>
          </cell>
        </row>
        <row r="78">
          <cell r="B78">
            <v>1816217074</v>
          </cell>
          <cell r="C78" t="str">
            <v>Nguyễn Thị</v>
          </cell>
          <cell r="D78" t="str">
            <v>Nhung</v>
          </cell>
          <cell r="E78" t="str">
            <v>23/10/1992</v>
          </cell>
          <cell r="F78" t="str">
            <v>C18KCD2B</v>
          </cell>
          <cell r="G78">
            <v>2.65</v>
          </cell>
          <cell r="H78">
            <v>3.33</v>
          </cell>
          <cell r="I78">
            <v>3.33</v>
          </cell>
          <cell r="J78">
            <v>2.65</v>
          </cell>
          <cell r="K78">
            <v>2.65</v>
          </cell>
          <cell r="L78">
            <v>2.65</v>
          </cell>
          <cell r="M78">
            <v>1.65</v>
          </cell>
          <cell r="N78">
            <v>3</v>
          </cell>
          <cell r="O78">
            <v>2.67</v>
          </cell>
          <cell r="P78">
            <v>4</v>
          </cell>
          <cell r="Q78">
            <v>2.65</v>
          </cell>
          <cell r="R78">
            <v>3.33</v>
          </cell>
          <cell r="S78">
            <v>1.65</v>
          </cell>
          <cell r="T78">
            <v>2.33</v>
          </cell>
          <cell r="U78">
            <v>3.65</v>
          </cell>
          <cell r="V78">
            <v>2.65</v>
          </cell>
          <cell r="W78">
            <v>2.77</v>
          </cell>
          <cell r="X78">
            <v>3.33</v>
          </cell>
          <cell r="Y78">
            <v>4</v>
          </cell>
          <cell r="Z78">
            <v>3.33</v>
          </cell>
          <cell r="AA78">
            <v>3.33</v>
          </cell>
          <cell r="AB78">
            <v>2</v>
          </cell>
          <cell r="AC78">
            <v>3</v>
          </cell>
          <cell r="AD78">
            <v>4</v>
          </cell>
          <cell r="AE78">
            <v>3</v>
          </cell>
          <cell r="AF78">
            <v>3.21</v>
          </cell>
          <cell r="AG78">
            <v>2.89</v>
          </cell>
          <cell r="AH78">
            <v>3.33</v>
          </cell>
          <cell r="AI78">
            <v>3.65</v>
          </cell>
          <cell r="AJ78">
            <v>3.33</v>
          </cell>
          <cell r="AK78">
            <v>2.91</v>
          </cell>
          <cell r="AL78" t="str">
            <v>Khá</v>
          </cell>
          <cell r="AM78" t="str">
            <v>Tốt</v>
          </cell>
          <cell r="AN78" t="str">
            <v>Đ</v>
          </cell>
          <cell r="AO78" t="str">
            <v>Đ</v>
          </cell>
          <cell r="AP78" t="str">
            <v>CNTN</v>
          </cell>
          <cell r="AQ78">
            <v>0</v>
          </cell>
          <cell r="AR78">
            <v>0</v>
          </cell>
          <cell r="AS78">
            <v>0</v>
          </cell>
          <cell r="AT78" t="str">
            <v>ĐỦ ĐK thi TN</v>
          </cell>
          <cell r="AU78" t="str">
            <v>KO</v>
          </cell>
          <cell r="AV78" t="str">
            <v>Tháng 9-2014</v>
          </cell>
        </row>
        <row r="79">
          <cell r="B79">
            <v>1816217080</v>
          </cell>
          <cell r="C79" t="str">
            <v>Lê Vĩnh Thị Bích</v>
          </cell>
          <cell r="D79" t="str">
            <v>Loan</v>
          </cell>
          <cell r="E79" t="str">
            <v>29/05/1991</v>
          </cell>
          <cell r="F79" t="str">
            <v>C18KCD2B</v>
          </cell>
          <cell r="G79">
            <v>2.33</v>
          </cell>
          <cell r="H79">
            <v>2.33</v>
          </cell>
          <cell r="I79">
            <v>1.65</v>
          </cell>
          <cell r="J79">
            <v>2</v>
          </cell>
          <cell r="K79">
            <v>1.65</v>
          </cell>
          <cell r="L79">
            <v>2.65</v>
          </cell>
          <cell r="M79">
            <v>2</v>
          </cell>
          <cell r="N79">
            <v>2.33</v>
          </cell>
          <cell r="O79">
            <v>2.08</v>
          </cell>
          <cell r="P79">
            <v>4</v>
          </cell>
          <cell r="Q79">
            <v>2.65</v>
          </cell>
          <cell r="R79">
            <v>3</v>
          </cell>
          <cell r="S79">
            <v>2</v>
          </cell>
          <cell r="T79">
            <v>2</v>
          </cell>
          <cell r="U79">
            <v>1.65</v>
          </cell>
          <cell r="V79">
            <v>2</v>
          </cell>
          <cell r="W79">
            <v>2.39</v>
          </cell>
          <cell r="X79">
            <v>3</v>
          </cell>
          <cell r="Y79">
            <v>2.33</v>
          </cell>
          <cell r="Z79">
            <v>3</v>
          </cell>
          <cell r="AA79">
            <v>2.65</v>
          </cell>
          <cell r="AB79">
            <v>1.65</v>
          </cell>
          <cell r="AC79">
            <v>2.65</v>
          </cell>
          <cell r="AD79">
            <v>3</v>
          </cell>
          <cell r="AE79">
            <v>1.65</v>
          </cell>
          <cell r="AF79">
            <v>2.48</v>
          </cell>
          <cell r="AG79">
            <v>2.3199999999999998</v>
          </cell>
          <cell r="AH79">
            <v>2</v>
          </cell>
          <cell r="AI79">
            <v>2</v>
          </cell>
          <cell r="AJ79">
            <v>2</v>
          </cell>
          <cell r="AK79">
            <v>2.31</v>
          </cell>
          <cell r="AL79" t="str">
            <v>Trung Bình</v>
          </cell>
          <cell r="AM79" t="str">
            <v>Tốt</v>
          </cell>
          <cell r="AN79" t="str">
            <v>Đ</v>
          </cell>
          <cell r="AO79" t="str">
            <v>Đ</v>
          </cell>
          <cell r="AP79" t="str">
            <v>CNTN</v>
          </cell>
          <cell r="AQ79">
            <v>0</v>
          </cell>
          <cell r="AR79">
            <v>0</v>
          </cell>
          <cell r="AS79">
            <v>0</v>
          </cell>
          <cell r="AT79" t="str">
            <v>ĐỦ ĐK thi TN</v>
          </cell>
          <cell r="AU79" t="str">
            <v>KO</v>
          </cell>
          <cell r="AV79" t="str">
            <v>Tháng 12-2014</v>
          </cell>
        </row>
        <row r="80">
          <cell r="B80">
            <v>1816217084</v>
          </cell>
          <cell r="C80" t="str">
            <v>Trần Nguyễn Đài</v>
          </cell>
          <cell r="D80" t="str">
            <v>Trang</v>
          </cell>
          <cell r="E80" t="str">
            <v>13/10/1992</v>
          </cell>
          <cell r="F80" t="str">
            <v>C18KCD2B</v>
          </cell>
          <cell r="G80">
            <v>2.33</v>
          </cell>
          <cell r="H80">
            <v>2</v>
          </cell>
          <cell r="I80">
            <v>0</v>
          </cell>
          <cell r="J80">
            <v>0</v>
          </cell>
          <cell r="K80">
            <v>2</v>
          </cell>
          <cell r="L80">
            <v>1.65</v>
          </cell>
          <cell r="M80">
            <v>1.65</v>
          </cell>
          <cell r="N80">
            <v>2.33</v>
          </cell>
          <cell r="O80">
            <v>1.25</v>
          </cell>
          <cell r="P80">
            <v>4</v>
          </cell>
          <cell r="Q80">
            <v>2</v>
          </cell>
          <cell r="R80">
            <v>2.65</v>
          </cell>
          <cell r="S80">
            <v>0</v>
          </cell>
          <cell r="T80">
            <v>2</v>
          </cell>
          <cell r="U80">
            <v>3.33</v>
          </cell>
          <cell r="V80">
            <v>2</v>
          </cell>
          <cell r="W80">
            <v>2.12</v>
          </cell>
          <cell r="X80">
            <v>0</v>
          </cell>
          <cell r="Y80">
            <v>0</v>
          </cell>
          <cell r="Z80">
            <v>0</v>
          </cell>
          <cell r="AA80">
            <v>0</v>
          </cell>
          <cell r="AB80">
            <v>0</v>
          </cell>
          <cell r="AC80">
            <v>0</v>
          </cell>
          <cell r="AD80">
            <v>0</v>
          </cell>
          <cell r="AE80">
            <v>0</v>
          </cell>
          <cell r="AF80">
            <v>0</v>
          </cell>
          <cell r="AG80">
            <v>1.08</v>
          </cell>
          <cell r="AH80">
            <v>0</v>
          </cell>
          <cell r="AI80">
            <v>0</v>
          </cell>
          <cell r="AJ80">
            <v>0</v>
          </cell>
          <cell r="AK80">
            <v>1.05</v>
          </cell>
          <cell r="AL80" t="str">
            <v/>
          </cell>
          <cell r="AM80" t="str">
            <v>Tốt</v>
          </cell>
          <cell r="AN80" t="str">
            <v>Đ</v>
          </cell>
          <cell r="AO80" t="str">
            <v>Đ</v>
          </cell>
          <cell r="AP80" t="str">
            <v xml:space="preserve"> </v>
          </cell>
          <cell r="AQ80">
            <v>11</v>
          </cell>
          <cell r="AR80">
            <v>28</v>
          </cell>
          <cell r="AS80">
            <v>0.51851851851851849</v>
          </cell>
          <cell r="AT80" t="str">
            <v>KO</v>
          </cell>
          <cell r="AU80" t="str">
            <v>KO</v>
          </cell>
          <cell r="AV80">
            <v>0</v>
          </cell>
        </row>
        <row r="81">
          <cell r="B81">
            <v>1816217086</v>
          </cell>
          <cell r="C81" t="str">
            <v>Lê Thị Diễm</v>
          </cell>
          <cell r="D81" t="str">
            <v>Mi</v>
          </cell>
          <cell r="E81" t="str">
            <v>24/08/1992</v>
          </cell>
          <cell r="F81" t="str">
            <v>C18KCD2B</v>
          </cell>
          <cell r="G81">
            <v>2</v>
          </cell>
          <cell r="H81">
            <v>2.33</v>
          </cell>
          <cell r="I81">
            <v>2</v>
          </cell>
          <cell r="J81">
            <v>1.65</v>
          </cell>
          <cell r="K81">
            <v>2.33</v>
          </cell>
          <cell r="L81">
            <v>1.65</v>
          </cell>
          <cell r="M81">
            <v>1.65</v>
          </cell>
          <cell r="N81">
            <v>2.65</v>
          </cell>
          <cell r="O81">
            <v>1.9</v>
          </cell>
          <cell r="P81">
            <v>2.33</v>
          </cell>
          <cell r="Q81">
            <v>2</v>
          </cell>
          <cell r="R81">
            <v>1.65</v>
          </cell>
          <cell r="S81">
            <v>1.65</v>
          </cell>
          <cell r="T81">
            <v>2</v>
          </cell>
          <cell r="U81">
            <v>2.33</v>
          </cell>
          <cell r="V81">
            <v>1.65</v>
          </cell>
          <cell r="W81">
            <v>1.91</v>
          </cell>
          <cell r="X81">
            <v>2.65</v>
          </cell>
          <cell r="Y81">
            <v>2.33</v>
          </cell>
          <cell r="Z81">
            <v>3</v>
          </cell>
          <cell r="AA81">
            <v>0</v>
          </cell>
          <cell r="AB81">
            <v>1.65</v>
          </cell>
          <cell r="AC81">
            <v>3</v>
          </cell>
          <cell r="AD81">
            <v>4</v>
          </cell>
          <cell r="AE81">
            <v>1.65</v>
          </cell>
          <cell r="AF81">
            <v>2.38</v>
          </cell>
          <cell r="AG81">
            <v>2.0699999999999998</v>
          </cell>
          <cell r="AH81">
            <v>2.33</v>
          </cell>
          <cell r="AI81">
            <v>2.33</v>
          </cell>
          <cell r="AJ81">
            <v>2.33</v>
          </cell>
          <cell r="AK81">
            <v>2.08</v>
          </cell>
          <cell r="AL81" t="str">
            <v>Trung Bình</v>
          </cell>
          <cell r="AM81" t="str">
            <v>Khá</v>
          </cell>
          <cell r="AN81" t="str">
            <v>Đ</v>
          </cell>
          <cell r="AO81" t="str">
            <v>Đ</v>
          </cell>
          <cell r="AP81" t="str">
            <v xml:space="preserve"> </v>
          </cell>
          <cell r="AQ81">
            <v>1</v>
          </cell>
          <cell r="AR81">
            <v>2</v>
          </cell>
          <cell r="AS81">
            <v>3.7037037037037035E-2</v>
          </cell>
          <cell r="AT81" t="str">
            <v>xet vot</v>
          </cell>
          <cell r="AU81" t="str">
            <v>xet vot</v>
          </cell>
          <cell r="AV81">
            <v>0</v>
          </cell>
        </row>
        <row r="82">
          <cell r="B82">
            <v>1816217087</v>
          </cell>
          <cell r="C82" t="str">
            <v>Nguyễn Nữ Mỹ</v>
          </cell>
          <cell r="D82" t="str">
            <v>Hạnh</v>
          </cell>
          <cell r="E82" t="str">
            <v>29/08/1992</v>
          </cell>
          <cell r="F82" t="str">
            <v>C18KCD2B</v>
          </cell>
          <cell r="G82">
            <v>2.33</v>
          </cell>
          <cell r="H82">
            <v>3</v>
          </cell>
          <cell r="I82">
            <v>2</v>
          </cell>
          <cell r="J82">
            <v>2.33</v>
          </cell>
          <cell r="K82">
            <v>2.33</v>
          </cell>
          <cell r="L82">
            <v>3</v>
          </cell>
          <cell r="M82">
            <v>2</v>
          </cell>
          <cell r="N82">
            <v>3</v>
          </cell>
          <cell r="O82">
            <v>2.41</v>
          </cell>
          <cell r="P82">
            <v>4</v>
          </cell>
          <cell r="Q82">
            <v>2</v>
          </cell>
          <cell r="R82">
            <v>2.65</v>
          </cell>
          <cell r="S82">
            <v>1.65</v>
          </cell>
          <cell r="T82">
            <v>2.33</v>
          </cell>
          <cell r="U82">
            <v>3.33</v>
          </cell>
          <cell r="V82">
            <v>2.33</v>
          </cell>
          <cell r="W82">
            <v>2.52</v>
          </cell>
          <cell r="X82">
            <v>2.65</v>
          </cell>
          <cell r="Y82">
            <v>3</v>
          </cell>
          <cell r="Z82">
            <v>3</v>
          </cell>
          <cell r="AA82">
            <v>3</v>
          </cell>
          <cell r="AB82">
            <v>1</v>
          </cell>
          <cell r="AC82">
            <v>2.33</v>
          </cell>
          <cell r="AD82">
            <v>3.65</v>
          </cell>
          <cell r="AE82">
            <v>2.33</v>
          </cell>
          <cell r="AF82">
            <v>2.57</v>
          </cell>
          <cell r="AG82">
            <v>2.5</v>
          </cell>
          <cell r="AH82">
            <v>4</v>
          </cell>
          <cell r="AI82">
            <v>4</v>
          </cell>
          <cell r="AJ82">
            <v>4</v>
          </cell>
          <cell r="AK82">
            <v>2.56</v>
          </cell>
          <cell r="AL82" t="str">
            <v>Khá</v>
          </cell>
          <cell r="AM82" t="str">
            <v>Tốt</v>
          </cell>
          <cell r="AN82" t="str">
            <v>Đ</v>
          </cell>
          <cell r="AO82" t="str">
            <v>Đ</v>
          </cell>
          <cell r="AP82" t="str">
            <v>CNTN</v>
          </cell>
          <cell r="AQ82">
            <v>0</v>
          </cell>
          <cell r="AR82">
            <v>0</v>
          </cell>
          <cell r="AS82">
            <v>0</v>
          </cell>
          <cell r="AT82" t="str">
            <v>ĐỦ ĐK thi TN</v>
          </cell>
          <cell r="AU82" t="str">
            <v>KO</v>
          </cell>
          <cell r="AV82" t="str">
            <v>Tháng 5/2015</v>
          </cell>
        </row>
        <row r="83">
          <cell r="B83">
            <v>1816217088</v>
          </cell>
          <cell r="C83" t="str">
            <v>Lương Thị</v>
          </cell>
          <cell r="D83" t="str">
            <v>Lợi</v>
          </cell>
          <cell r="E83" t="str">
            <v>15/07/1992</v>
          </cell>
          <cell r="F83" t="str">
            <v>C18KCD2B</v>
          </cell>
          <cell r="G83">
            <v>2.33</v>
          </cell>
          <cell r="H83">
            <v>3</v>
          </cell>
          <cell r="I83">
            <v>1</v>
          </cell>
          <cell r="J83">
            <v>1.65</v>
          </cell>
          <cell r="K83">
            <v>3</v>
          </cell>
          <cell r="L83">
            <v>3</v>
          </cell>
          <cell r="M83">
            <v>1.65</v>
          </cell>
          <cell r="N83">
            <v>2</v>
          </cell>
          <cell r="O83">
            <v>2.14</v>
          </cell>
          <cell r="P83">
            <v>3.33</v>
          </cell>
          <cell r="Q83">
            <v>2.33</v>
          </cell>
          <cell r="R83">
            <v>2.65</v>
          </cell>
          <cell r="S83">
            <v>2.33</v>
          </cell>
          <cell r="T83">
            <v>3</v>
          </cell>
          <cell r="U83">
            <v>4</v>
          </cell>
          <cell r="V83">
            <v>3</v>
          </cell>
          <cell r="W83">
            <v>2.92</v>
          </cell>
          <cell r="X83">
            <v>2.65</v>
          </cell>
          <cell r="Y83">
            <v>3.33</v>
          </cell>
          <cell r="Z83">
            <v>3.33</v>
          </cell>
          <cell r="AA83">
            <v>3</v>
          </cell>
          <cell r="AB83">
            <v>1.65</v>
          </cell>
          <cell r="AC83">
            <v>3.33</v>
          </cell>
          <cell r="AD83">
            <v>4</v>
          </cell>
          <cell r="AE83">
            <v>2.33</v>
          </cell>
          <cell r="AF83">
            <v>2.96</v>
          </cell>
          <cell r="AG83">
            <v>2.67</v>
          </cell>
          <cell r="AH83">
            <v>2.65</v>
          </cell>
          <cell r="AI83">
            <v>3.65</v>
          </cell>
          <cell r="AJ83">
            <v>2.65</v>
          </cell>
          <cell r="AK83">
            <v>2.67</v>
          </cell>
          <cell r="AL83" t="str">
            <v>Khá</v>
          </cell>
          <cell r="AM83" t="str">
            <v>Tốt</v>
          </cell>
          <cell r="AN83" t="str">
            <v>Đ</v>
          </cell>
          <cell r="AO83" t="str">
            <v>Đ</v>
          </cell>
          <cell r="AP83" t="str">
            <v>CNTN</v>
          </cell>
          <cell r="AQ83">
            <v>0</v>
          </cell>
          <cell r="AR83">
            <v>0</v>
          </cell>
          <cell r="AS83">
            <v>0</v>
          </cell>
          <cell r="AT83" t="str">
            <v>ĐỦ ĐK thi TN</v>
          </cell>
          <cell r="AU83" t="str">
            <v>KO</v>
          </cell>
          <cell r="AV83" t="str">
            <v>Tháng 12-2014</v>
          </cell>
        </row>
        <row r="84">
          <cell r="B84">
            <v>1816217093</v>
          </cell>
          <cell r="C84" t="str">
            <v>Nguyễn Thị Ái</v>
          </cell>
          <cell r="D84" t="str">
            <v>Liên</v>
          </cell>
          <cell r="E84" t="str">
            <v>11/07/1992</v>
          </cell>
          <cell r="F84" t="str">
            <v>C18KCD2B</v>
          </cell>
          <cell r="G84">
            <v>2.65</v>
          </cell>
          <cell r="H84">
            <v>2.65</v>
          </cell>
          <cell r="I84">
            <v>2.65</v>
          </cell>
          <cell r="J84">
            <v>1.65</v>
          </cell>
          <cell r="K84">
            <v>2.33</v>
          </cell>
          <cell r="L84">
            <v>3</v>
          </cell>
          <cell r="M84">
            <v>2.33</v>
          </cell>
          <cell r="N84">
            <v>2.33</v>
          </cell>
          <cell r="O84">
            <v>2.4500000000000002</v>
          </cell>
          <cell r="P84">
            <v>2.65</v>
          </cell>
          <cell r="Q84">
            <v>1.65</v>
          </cell>
          <cell r="R84">
            <v>3</v>
          </cell>
          <cell r="S84">
            <v>2</v>
          </cell>
          <cell r="T84">
            <v>2</v>
          </cell>
          <cell r="U84">
            <v>3</v>
          </cell>
          <cell r="V84">
            <v>2</v>
          </cell>
          <cell r="W84">
            <v>2.27</v>
          </cell>
          <cell r="X84">
            <v>2.33</v>
          </cell>
          <cell r="Y84">
            <v>3</v>
          </cell>
          <cell r="Z84">
            <v>2.33</v>
          </cell>
          <cell r="AA84">
            <v>3</v>
          </cell>
          <cell r="AB84">
            <v>1.65</v>
          </cell>
          <cell r="AC84">
            <v>3</v>
          </cell>
          <cell r="AD84">
            <v>4</v>
          </cell>
          <cell r="AE84">
            <v>2</v>
          </cell>
          <cell r="AF84">
            <v>2.7</v>
          </cell>
          <cell r="AG84">
            <v>2.48</v>
          </cell>
          <cell r="AH84">
            <v>3.65</v>
          </cell>
          <cell r="AI84">
            <v>4</v>
          </cell>
          <cell r="AJ84">
            <v>3.65</v>
          </cell>
          <cell r="AK84">
            <v>2.52</v>
          </cell>
          <cell r="AL84" t="str">
            <v>Khá</v>
          </cell>
          <cell r="AM84" t="str">
            <v>Khá</v>
          </cell>
          <cell r="AN84" t="str">
            <v>Đ</v>
          </cell>
          <cell r="AO84" t="str">
            <v>Đ</v>
          </cell>
          <cell r="AP84" t="str">
            <v>CNTN</v>
          </cell>
          <cell r="AQ84">
            <v>0</v>
          </cell>
          <cell r="AR84">
            <v>0</v>
          </cell>
          <cell r="AS84">
            <v>0</v>
          </cell>
          <cell r="AT84" t="str">
            <v>ĐỦ ĐK thi TN</v>
          </cell>
          <cell r="AU84" t="str">
            <v>KO</v>
          </cell>
          <cell r="AV84" t="str">
            <v>Tháng 12-2014</v>
          </cell>
        </row>
        <row r="85">
          <cell r="B85">
            <v>1817217002</v>
          </cell>
          <cell r="C85" t="str">
            <v>Trần Minh</v>
          </cell>
          <cell r="D85" t="str">
            <v>Hùng</v>
          </cell>
          <cell r="E85" t="str">
            <v>22/06/1992</v>
          </cell>
          <cell r="F85" t="str">
            <v>C18KCD2B</v>
          </cell>
          <cell r="G85">
            <v>3.33</v>
          </cell>
          <cell r="H85">
            <v>3.33</v>
          </cell>
          <cell r="I85">
            <v>3.33</v>
          </cell>
          <cell r="J85">
            <v>2.33</v>
          </cell>
          <cell r="K85">
            <v>2.33</v>
          </cell>
          <cell r="L85">
            <v>3.33</v>
          </cell>
          <cell r="M85">
            <v>2</v>
          </cell>
          <cell r="N85">
            <v>2.65</v>
          </cell>
          <cell r="O85">
            <v>2.83</v>
          </cell>
          <cell r="P85">
            <v>3.33</v>
          </cell>
          <cell r="Q85">
            <v>2.65</v>
          </cell>
          <cell r="R85">
            <v>2.65</v>
          </cell>
          <cell r="S85">
            <v>2</v>
          </cell>
          <cell r="T85">
            <v>3</v>
          </cell>
          <cell r="U85">
            <v>3.33</v>
          </cell>
          <cell r="V85">
            <v>3</v>
          </cell>
          <cell r="W85">
            <v>2.82</v>
          </cell>
          <cell r="X85">
            <v>3</v>
          </cell>
          <cell r="Y85">
            <v>3.33</v>
          </cell>
          <cell r="Z85">
            <v>3</v>
          </cell>
          <cell r="AA85">
            <v>0</v>
          </cell>
          <cell r="AB85">
            <v>0</v>
          </cell>
          <cell r="AC85">
            <v>2.65</v>
          </cell>
          <cell r="AD85">
            <v>3</v>
          </cell>
          <cell r="AE85">
            <v>1.65</v>
          </cell>
          <cell r="AF85">
            <v>2.0499999999999998</v>
          </cell>
          <cell r="AG85">
            <v>2.5499999999999998</v>
          </cell>
          <cell r="AH85">
            <v>0</v>
          </cell>
          <cell r="AI85">
            <v>0</v>
          </cell>
          <cell r="AJ85">
            <v>0</v>
          </cell>
          <cell r="AK85">
            <v>2.46</v>
          </cell>
          <cell r="AL85" t="str">
            <v>Trung Bình</v>
          </cell>
          <cell r="AM85" t="str">
            <v>Tốt</v>
          </cell>
          <cell r="AN85" t="str">
            <v>Đ</v>
          </cell>
          <cell r="AO85" t="str">
            <v>Đ</v>
          </cell>
          <cell r="AP85" t="str">
            <v xml:space="preserve"> </v>
          </cell>
          <cell r="AQ85">
            <v>2</v>
          </cell>
          <cell r="AR85">
            <v>5</v>
          </cell>
          <cell r="AS85">
            <v>9.2592592592592587E-2</v>
          </cell>
          <cell r="AT85" t="str">
            <v>KO</v>
          </cell>
          <cell r="AU85" t="str">
            <v>KO</v>
          </cell>
          <cell r="AV85">
            <v>0</v>
          </cell>
        </row>
        <row r="86">
          <cell r="B86">
            <v>1817217019</v>
          </cell>
          <cell r="C86" t="str">
            <v>Trần Tuấn</v>
          </cell>
          <cell r="D86" t="str">
            <v>Kiệt</v>
          </cell>
          <cell r="E86" t="str">
            <v>26/04/1990</v>
          </cell>
          <cell r="F86" t="str">
            <v>C18KCD2B</v>
          </cell>
          <cell r="G86">
            <v>3</v>
          </cell>
          <cell r="H86">
            <v>3.65</v>
          </cell>
          <cell r="I86">
            <v>2</v>
          </cell>
          <cell r="J86">
            <v>3</v>
          </cell>
          <cell r="K86">
            <v>2.33</v>
          </cell>
          <cell r="L86">
            <v>4</v>
          </cell>
          <cell r="M86">
            <v>2</v>
          </cell>
          <cell r="N86">
            <v>4</v>
          </cell>
          <cell r="O86">
            <v>2.83</v>
          </cell>
          <cell r="P86">
            <v>4</v>
          </cell>
          <cell r="Q86">
            <v>4</v>
          </cell>
          <cell r="R86">
            <v>3.33</v>
          </cell>
          <cell r="S86">
            <v>2.65</v>
          </cell>
          <cell r="T86">
            <v>3</v>
          </cell>
          <cell r="U86">
            <v>3.33</v>
          </cell>
          <cell r="V86">
            <v>3.33</v>
          </cell>
          <cell r="W86">
            <v>3.31</v>
          </cell>
          <cell r="X86">
            <v>3.33</v>
          </cell>
          <cell r="Y86">
            <v>4</v>
          </cell>
          <cell r="Z86">
            <v>3</v>
          </cell>
          <cell r="AA86">
            <v>3.33</v>
          </cell>
          <cell r="AB86">
            <v>2</v>
          </cell>
          <cell r="AC86">
            <v>3.65</v>
          </cell>
          <cell r="AD86">
            <v>4</v>
          </cell>
          <cell r="AE86">
            <v>3.33</v>
          </cell>
          <cell r="AF86">
            <v>3.31</v>
          </cell>
          <cell r="AG86">
            <v>3.15</v>
          </cell>
          <cell r="AH86">
            <v>2.65</v>
          </cell>
          <cell r="AI86">
            <v>3.65</v>
          </cell>
          <cell r="AJ86">
            <v>2.65</v>
          </cell>
          <cell r="AK86">
            <v>3.13</v>
          </cell>
          <cell r="AL86" t="str">
            <v>Khá</v>
          </cell>
          <cell r="AM86" t="str">
            <v>Xuất Sắc</v>
          </cell>
          <cell r="AN86" t="str">
            <v>Đ</v>
          </cell>
          <cell r="AO86" t="str">
            <v>Đ</v>
          </cell>
          <cell r="AP86" t="str">
            <v>CNTN</v>
          </cell>
          <cell r="AQ86">
            <v>0</v>
          </cell>
          <cell r="AR86">
            <v>0</v>
          </cell>
          <cell r="AS86">
            <v>0</v>
          </cell>
          <cell r="AT86" t="str">
            <v>ĐỦ ĐK thi TN</v>
          </cell>
          <cell r="AU86" t="str">
            <v>ĐỦ ĐK thi TN</v>
          </cell>
          <cell r="AV86" t="str">
            <v>Tháng 9-2014</v>
          </cell>
        </row>
        <row r="87">
          <cell r="B87">
            <v>1817217064</v>
          </cell>
          <cell r="C87" t="str">
            <v>Nguyễn Hữu</v>
          </cell>
          <cell r="D87" t="str">
            <v>Trọng</v>
          </cell>
          <cell r="E87" t="str">
            <v>18/09/1988</v>
          </cell>
          <cell r="F87" t="str">
            <v>C18KCD2B</v>
          </cell>
          <cell r="G87">
            <v>2</v>
          </cell>
          <cell r="H87">
            <v>3.33</v>
          </cell>
          <cell r="I87">
            <v>3</v>
          </cell>
          <cell r="J87">
            <v>2.33</v>
          </cell>
          <cell r="K87">
            <v>2</v>
          </cell>
          <cell r="L87">
            <v>3.33</v>
          </cell>
          <cell r="M87">
            <v>2.33</v>
          </cell>
          <cell r="N87">
            <v>3.33</v>
          </cell>
          <cell r="O87">
            <v>2.65</v>
          </cell>
          <cell r="P87">
            <v>2.33</v>
          </cell>
          <cell r="Q87">
            <v>2.65</v>
          </cell>
          <cell r="R87">
            <v>3</v>
          </cell>
          <cell r="S87">
            <v>2</v>
          </cell>
          <cell r="T87">
            <v>2</v>
          </cell>
          <cell r="U87">
            <v>4</v>
          </cell>
          <cell r="V87">
            <v>2.65</v>
          </cell>
          <cell r="W87">
            <v>2.58</v>
          </cell>
          <cell r="X87">
            <v>3</v>
          </cell>
          <cell r="Y87">
            <v>2.65</v>
          </cell>
          <cell r="Z87">
            <v>2.65</v>
          </cell>
          <cell r="AA87">
            <v>2.33</v>
          </cell>
          <cell r="AB87">
            <v>0</v>
          </cell>
          <cell r="AC87">
            <v>2.65</v>
          </cell>
          <cell r="AD87">
            <v>3.65</v>
          </cell>
          <cell r="AE87">
            <v>2.33</v>
          </cell>
          <cell r="AF87">
            <v>2.36</v>
          </cell>
          <cell r="AG87">
            <v>2.5299999999999998</v>
          </cell>
          <cell r="AH87">
            <v>0</v>
          </cell>
          <cell r="AI87">
            <v>0</v>
          </cell>
          <cell r="AJ87">
            <v>0</v>
          </cell>
          <cell r="AK87">
            <v>2.44</v>
          </cell>
          <cell r="AL87" t="str">
            <v>Trung Bình</v>
          </cell>
          <cell r="AM87" t="str">
            <v>Tốt</v>
          </cell>
          <cell r="AN87" t="str">
            <v>Đ</v>
          </cell>
          <cell r="AO87" t="str">
            <v>Đ</v>
          </cell>
          <cell r="AP87" t="str">
            <v xml:space="preserve"> </v>
          </cell>
          <cell r="AQ87">
            <v>1</v>
          </cell>
          <cell r="AR87">
            <v>3</v>
          </cell>
          <cell r="AS87">
            <v>5.5555555555555552E-2</v>
          </cell>
          <cell r="AT87" t="str">
            <v>KO</v>
          </cell>
          <cell r="AU87" t="str">
            <v>KO</v>
          </cell>
          <cell r="AV87">
            <v>0</v>
          </cell>
        </row>
        <row r="88">
          <cell r="B88">
            <v>1817217094</v>
          </cell>
          <cell r="C88" t="str">
            <v>Nguyễn Huỳnh</v>
          </cell>
          <cell r="D88" t="str">
            <v>Sang</v>
          </cell>
          <cell r="E88" t="str">
            <v>09/11/1991</v>
          </cell>
          <cell r="F88" t="str">
            <v>C18KCD2B</v>
          </cell>
          <cell r="G88">
            <v>2</v>
          </cell>
          <cell r="H88">
            <v>3.33</v>
          </cell>
          <cell r="I88">
            <v>3.65</v>
          </cell>
          <cell r="J88">
            <v>3</v>
          </cell>
          <cell r="K88">
            <v>2.33</v>
          </cell>
          <cell r="L88">
            <v>2.65</v>
          </cell>
          <cell r="M88">
            <v>2</v>
          </cell>
          <cell r="N88">
            <v>2</v>
          </cell>
          <cell r="O88">
            <v>2.73</v>
          </cell>
          <cell r="P88">
            <v>2.65</v>
          </cell>
          <cell r="Q88">
            <v>2.33</v>
          </cell>
          <cell r="R88">
            <v>3</v>
          </cell>
          <cell r="S88">
            <v>2</v>
          </cell>
          <cell r="T88">
            <v>2</v>
          </cell>
          <cell r="U88">
            <v>2.65</v>
          </cell>
          <cell r="V88">
            <v>2.33</v>
          </cell>
          <cell r="W88">
            <v>2.37</v>
          </cell>
          <cell r="X88">
            <v>3</v>
          </cell>
          <cell r="Y88">
            <v>4</v>
          </cell>
          <cell r="Z88">
            <v>3</v>
          </cell>
          <cell r="AA88">
            <v>3.33</v>
          </cell>
          <cell r="AB88">
            <v>2</v>
          </cell>
          <cell r="AC88">
            <v>3</v>
          </cell>
          <cell r="AD88">
            <v>4</v>
          </cell>
          <cell r="AE88">
            <v>2.65</v>
          </cell>
          <cell r="AF88">
            <v>3.1</v>
          </cell>
          <cell r="AG88">
            <v>2.75</v>
          </cell>
          <cell r="AH88">
            <v>4</v>
          </cell>
          <cell r="AI88">
            <v>3</v>
          </cell>
          <cell r="AJ88">
            <v>4</v>
          </cell>
          <cell r="AK88">
            <v>2.79</v>
          </cell>
          <cell r="AL88" t="str">
            <v>Khá</v>
          </cell>
          <cell r="AM88" t="str">
            <v>Khá</v>
          </cell>
          <cell r="AN88" t="str">
            <v>Đ</v>
          </cell>
          <cell r="AO88" t="str">
            <v>Đ</v>
          </cell>
          <cell r="AP88" t="str">
            <v>CNTN</v>
          </cell>
          <cell r="AQ88">
            <v>0</v>
          </cell>
          <cell r="AR88">
            <v>0</v>
          </cell>
          <cell r="AS88">
            <v>0</v>
          </cell>
          <cell r="AT88" t="str">
            <v>ĐỦ ĐK thi TN</v>
          </cell>
          <cell r="AU88" t="str">
            <v>KO</v>
          </cell>
          <cell r="AV88" t="str">
            <v>Tháng 12-2014</v>
          </cell>
        </row>
        <row r="91">
          <cell r="AS91" t="str">
            <v>ĐỦ ĐK thi TN</v>
          </cell>
          <cell r="AT91">
            <v>54</v>
          </cell>
        </row>
        <row r="92">
          <cell r="AS92" t="str">
            <v>xet vot</v>
          </cell>
          <cell r="AT92">
            <v>5</v>
          </cell>
        </row>
        <row r="93">
          <cell r="AS93" t="str">
            <v>KO</v>
          </cell>
          <cell r="AT93">
            <v>13</v>
          </cell>
        </row>
        <row r="94">
          <cell r="AS94" t="str">
            <v>TC:</v>
          </cell>
          <cell r="AT94">
            <v>72</v>
          </cell>
        </row>
        <row r="103">
          <cell r="B103">
            <v>1816217071</v>
          </cell>
          <cell r="C103" t="str">
            <v>Nguyễn Thị Minh</v>
          </cell>
          <cell r="D103" t="str">
            <v>Oanh</v>
          </cell>
          <cell r="E103" t="str">
            <v>14/04/1991</v>
          </cell>
          <cell r="F103" t="str">
            <v>C18KCD1B</v>
          </cell>
          <cell r="G103" t="e">
            <v>#REF!</v>
          </cell>
          <cell r="H103" t="e">
            <v>#REF!</v>
          </cell>
          <cell r="I103" t="e">
            <v>#REF!</v>
          </cell>
          <cell r="J103" t="e">
            <v>#REF!</v>
          </cell>
          <cell r="K103" t="e">
            <v>#REF!</v>
          </cell>
          <cell r="L103" t="e">
            <v>#REF!</v>
          </cell>
          <cell r="M103" t="e">
            <v>#REF!</v>
          </cell>
          <cell r="N103" t="e">
            <v>#REF!</v>
          </cell>
          <cell r="O103" t="e">
            <v>#REF!</v>
          </cell>
          <cell r="P103" t="e">
            <v>#REF!</v>
          </cell>
          <cell r="Q103" t="e">
            <v>#REF!</v>
          </cell>
          <cell r="R103" t="e">
            <v>#REF!</v>
          </cell>
          <cell r="S103" t="e">
            <v>#REF!</v>
          </cell>
          <cell r="T103" t="e">
            <v>#REF!</v>
          </cell>
          <cell r="U103" t="e">
            <v>#REF!</v>
          </cell>
          <cell r="V103" t="e">
            <v>#REF!</v>
          </cell>
          <cell r="W103" t="e">
            <v>#REF!</v>
          </cell>
        </row>
      </sheetData>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9KKT"/>
      <sheetName val="TH"/>
      <sheetName val="quidoi"/>
      <sheetName val="DS lop D19KKT"/>
      <sheetName val="TN1-BVKL"/>
      <sheetName val="xet TTTN"/>
      <sheetName val="TN2-BVKL"/>
      <sheetName val="TN3-BVKL"/>
      <sheetName val="NOI SINH"/>
      <sheetName val="nhap TTTN"/>
      <sheetName val="diem TTTN"/>
      <sheetName val="nhap KLTN"/>
      <sheetName val="TN4"/>
      <sheetName val="TN2"/>
      <sheetName val="TN3-THI"/>
      <sheetName val="quidoiTN"/>
      <sheetName val="TN3-BVKL (bs Thang 6)"/>
      <sheetName val="TN3-THI (bs Thang 6)"/>
      <sheetName val="Tot nghiep D19KKT"/>
      <sheetName val="DS LOP"/>
      <sheetName val="TN1-T12"/>
      <sheetName val="TH (2)"/>
    </sheetNames>
    <sheetDataSet>
      <sheetData sheetId="0">
        <row r="7">
          <cell r="B7">
            <v>161325745</v>
          </cell>
          <cell r="C7" t="str">
            <v>Trương</v>
          </cell>
          <cell r="D7" t="str">
            <v>Thị Kiều</v>
          </cell>
          <cell r="E7" t="str">
            <v>Trang</v>
          </cell>
          <cell r="F7" t="str">
            <v>15/02/1992</v>
          </cell>
          <cell r="G7" t="str">
            <v>Nữ</v>
          </cell>
          <cell r="H7" t="str">
            <v>Đã Học Xong</v>
          </cell>
          <cell r="I7" t="str">
            <v>P</v>
          </cell>
          <cell r="J7" t="str">
            <v>P</v>
          </cell>
          <cell r="K7">
            <v>6.7</v>
          </cell>
          <cell r="L7" t="str">
            <v>P</v>
          </cell>
          <cell r="M7" t="str">
            <v>P</v>
          </cell>
          <cell r="N7" t="str">
            <v>P</v>
          </cell>
          <cell r="O7">
            <v>7.6</v>
          </cell>
          <cell r="Q7" t="str">
            <v>P</v>
          </cell>
          <cell r="V7">
            <v>8.6999999999999993</v>
          </cell>
          <cell r="W7">
            <v>8.3000000000000007</v>
          </cell>
          <cell r="X7" t="str">
            <v>P</v>
          </cell>
          <cell r="Y7" t="str">
            <v>P</v>
          </cell>
          <cell r="Z7" t="str">
            <v>P</v>
          </cell>
          <cell r="AA7">
            <v>8.1999999999999993</v>
          </cell>
          <cell r="AB7" t="str">
            <v>P</v>
          </cell>
          <cell r="AC7" t="str">
            <v>P</v>
          </cell>
          <cell r="AD7" t="str">
            <v>P</v>
          </cell>
          <cell r="AE7" t="str">
            <v>P</v>
          </cell>
          <cell r="AF7" t="str">
            <v>P</v>
          </cell>
          <cell r="AG7" t="str">
            <v>P</v>
          </cell>
          <cell r="AH7" t="str">
            <v>P</v>
          </cell>
          <cell r="AI7" t="str">
            <v>P</v>
          </cell>
          <cell r="AJ7" t="str">
            <v>P</v>
          </cell>
          <cell r="AK7">
            <v>7.7</v>
          </cell>
          <cell r="AL7">
            <v>9.3000000000000007</v>
          </cell>
          <cell r="AM7">
            <v>8.4</v>
          </cell>
          <cell r="AN7">
            <v>7.9</v>
          </cell>
          <cell r="AO7">
            <v>9</v>
          </cell>
          <cell r="AP7">
            <v>7</v>
          </cell>
          <cell r="AQ7">
            <v>8.8000000000000007</v>
          </cell>
          <cell r="AR7">
            <v>8.6</v>
          </cell>
          <cell r="AW7">
            <v>51</v>
          </cell>
          <cell r="AX7">
            <v>0</v>
          </cell>
          <cell r="AY7" t="str">
            <v>P</v>
          </cell>
          <cell r="AZ7" t="str">
            <v>P</v>
          </cell>
          <cell r="BA7" t="str">
            <v>P</v>
          </cell>
          <cell r="BI7">
            <v>5.9</v>
          </cell>
          <cell r="BM7">
            <v>7.3</v>
          </cell>
          <cell r="BN7">
            <v>5</v>
          </cell>
          <cell r="BO7">
            <v>0</v>
          </cell>
          <cell r="BP7" t="str">
            <v>P</v>
          </cell>
          <cell r="BQ7" t="str">
            <v>P</v>
          </cell>
          <cell r="BR7">
            <v>6.6</v>
          </cell>
          <cell r="BS7">
            <v>8.3000000000000007</v>
          </cell>
          <cell r="BT7" t="str">
            <v>P</v>
          </cell>
          <cell r="BU7">
            <v>8.6999999999999993</v>
          </cell>
          <cell r="BV7" t="str">
            <v>P</v>
          </cell>
          <cell r="BW7">
            <v>8</v>
          </cell>
          <cell r="BX7" t="str">
            <v>P</v>
          </cell>
          <cell r="BY7" t="str">
            <v>P</v>
          </cell>
          <cell r="BZ7" t="str">
            <v>P</v>
          </cell>
          <cell r="CA7" t="str">
            <v>P</v>
          </cell>
          <cell r="CB7">
            <v>8.1999999999999993</v>
          </cell>
          <cell r="CC7" t="str">
            <v>P</v>
          </cell>
          <cell r="CD7">
            <v>7</v>
          </cell>
          <cell r="CF7" t="str">
            <v>P</v>
          </cell>
          <cell r="CG7" t="str">
            <v>P</v>
          </cell>
          <cell r="CH7" t="str">
            <v>P</v>
          </cell>
          <cell r="CI7">
            <v>8.5</v>
          </cell>
          <cell r="CJ7" t="str">
            <v>P</v>
          </cell>
          <cell r="CL7">
            <v>8.5</v>
          </cell>
          <cell r="CM7">
            <v>55</v>
          </cell>
          <cell r="CN7">
            <v>0</v>
          </cell>
          <cell r="CO7" t="str">
            <v>P</v>
          </cell>
          <cell r="CP7">
            <v>6.3</v>
          </cell>
          <cell r="CR7" t="str">
            <v>P</v>
          </cell>
          <cell r="CS7" t="str">
            <v>P</v>
          </cell>
          <cell r="CT7">
            <v>8.6</v>
          </cell>
          <cell r="CU7">
            <v>6.6</v>
          </cell>
          <cell r="CV7">
            <v>6.1</v>
          </cell>
          <cell r="CX7">
            <v>8.5</v>
          </cell>
          <cell r="DA7">
            <v>8.9</v>
          </cell>
          <cell r="DB7">
            <v>9.1</v>
          </cell>
          <cell r="DD7">
            <v>6.2</v>
          </cell>
          <cell r="DE7">
            <v>25</v>
          </cell>
          <cell r="DF7">
            <v>0</v>
          </cell>
          <cell r="DH7">
            <v>8.6</v>
          </cell>
          <cell r="DI7">
            <v>5</v>
          </cell>
          <cell r="DJ7">
            <v>0</v>
          </cell>
          <cell r="DK7">
            <v>141</v>
          </cell>
          <cell r="DL7">
            <v>0</v>
          </cell>
          <cell r="DM7">
            <v>140</v>
          </cell>
          <cell r="DN7">
            <v>63</v>
          </cell>
          <cell r="DO7">
            <v>7.87</v>
          </cell>
          <cell r="DP7">
            <v>3.46</v>
          </cell>
          <cell r="DQ7" t="str">
            <v>ACC 403; ACC 441; FST 412; FST 414</v>
          </cell>
          <cell r="DS7">
            <v>75</v>
          </cell>
          <cell r="DT7">
            <v>52</v>
          </cell>
          <cell r="DV7">
            <v>127</v>
          </cell>
          <cell r="DZ7">
            <v>1</v>
          </cell>
        </row>
        <row r="8">
          <cell r="B8">
            <v>1920255416</v>
          </cell>
          <cell r="C8" t="str">
            <v>Bùi</v>
          </cell>
          <cell r="D8" t="str">
            <v>Thị Việt</v>
          </cell>
          <cell r="E8" t="str">
            <v>Trinh</v>
          </cell>
          <cell r="F8" t="str">
            <v>04/04/1992</v>
          </cell>
          <cell r="G8" t="str">
            <v>Nữ</v>
          </cell>
          <cell r="H8" t="str">
            <v>Đã Đăng Ký (chưa học xong)</v>
          </cell>
          <cell r="I8">
            <v>8.5</v>
          </cell>
          <cell r="J8">
            <v>8.6999999999999993</v>
          </cell>
          <cell r="K8">
            <v>7.1</v>
          </cell>
          <cell r="L8" t="str">
            <v>P</v>
          </cell>
          <cell r="M8">
            <v>8.6999999999999993</v>
          </cell>
          <cell r="N8" t="str">
            <v>P</v>
          </cell>
          <cell r="O8" t="str">
            <v>P</v>
          </cell>
          <cell r="Q8" t="str">
            <v>P</v>
          </cell>
          <cell r="V8">
            <v>7.6</v>
          </cell>
          <cell r="W8">
            <v>8.1999999999999993</v>
          </cell>
          <cell r="X8">
            <v>8.4</v>
          </cell>
          <cell r="Y8" t="str">
            <v>P</v>
          </cell>
          <cell r="Z8" t="str">
            <v>P</v>
          </cell>
          <cell r="AA8" t="str">
            <v>P</v>
          </cell>
          <cell r="AB8" t="str">
            <v>P</v>
          </cell>
          <cell r="AC8" t="str">
            <v>P</v>
          </cell>
          <cell r="AD8" t="str">
            <v>P</v>
          </cell>
          <cell r="AE8" t="str">
            <v>P</v>
          </cell>
          <cell r="AF8" t="str">
            <v>P</v>
          </cell>
          <cell r="AG8" t="str">
            <v>P</v>
          </cell>
          <cell r="AH8" t="str">
            <v>P</v>
          </cell>
          <cell r="AI8" t="str">
            <v>P</v>
          </cell>
          <cell r="AJ8" t="str">
            <v>P</v>
          </cell>
          <cell r="AK8">
            <v>7.9</v>
          </cell>
          <cell r="AL8">
            <v>8.3000000000000007</v>
          </cell>
          <cell r="AM8">
            <v>8.8000000000000007</v>
          </cell>
          <cell r="AN8">
            <v>8.1</v>
          </cell>
          <cell r="AO8">
            <v>8</v>
          </cell>
          <cell r="AP8">
            <v>7.6</v>
          </cell>
          <cell r="AQ8">
            <v>9.4</v>
          </cell>
          <cell r="AR8">
            <v>7.3</v>
          </cell>
          <cell r="AW8">
            <v>51</v>
          </cell>
          <cell r="AX8">
            <v>0</v>
          </cell>
          <cell r="AY8" t="str">
            <v>P</v>
          </cell>
          <cell r="AZ8" t="str">
            <v>P</v>
          </cell>
          <cell r="BA8" t="str">
            <v>P</v>
          </cell>
          <cell r="BG8">
            <v>7.9</v>
          </cell>
          <cell r="BM8">
            <v>8.6</v>
          </cell>
          <cell r="BN8">
            <v>5</v>
          </cell>
          <cell r="BO8">
            <v>0</v>
          </cell>
          <cell r="BP8" t="str">
            <v>P</v>
          </cell>
          <cell r="BQ8" t="str">
            <v>P</v>
          </cell>
          <cell r="BR8">
            <v>6</v>
          </cell>
          <cell r="BS8">
            <v>8.8000000000000007</v>
          </cell>
          <cell r="BT8" t="str">
            <v>P</v>
          </cell>
          <cell r="BU8" t="str">
            <v>P</v>
          </cell>
          <cell r="BV8" t="str">
            <v>P</v>
          </cell>
          <cell r="BW8">
            <v>7.3</v>
          </cell>
          <cell r="BX8" t="str">
            <v>P</v>
          </cell>
          <cell r="BY8">
            <v>6.5</v>
          </cell>
          <cell r="BZ8" t="str">
            <v>P</v>
          </cell>
          <cell r="CA8" t="str">
            <v>P</v>
          </cell>
          <cell r="CB8">
            <v>7.4</v>
          </cell>
          <cell r="CC8" t="str">
            <v>P</v>
          </cell>
          <cell r="CD8" t="str">
            <v>P</v>
          </cell>
          <cell r="CF8">
            <v>6</v>
          </cell>
          <cell r="CG8">
            <v>7.8</v>
          </cell>
          <cell r="CH8" t="str">
            <v>P</v>
          </cell>
          <cell r="CI8" t="str">
            <v>P</v>
          </cell>
          <cell r="CJ8" t="str">
            <v>P</v>
          </cell>
          <cell r="CL8">
            <v>8.8000000000000007</v>
          </cell>
          <cell r="CM8">
            <v>55</v>
          </cell>
          <cell r="CN8">
            <v>0</v>
          </cell>
          <cell r="CO8" t="str">
            <v>P</v>
          </cell>
          <cell r="CP8">
            <v>8.1</v>
          </cell>
          <cell r="CR8">
            <v>8.1</v>
          </cell>
          <cell r="CS8" t="str">
            <v>P</v>
          </cell>
          <cell r="CT8" t="str">
            <v>P</v>
          </cell>
          <cell r="CU8">
            <v>6.1</v>
          </cell>
          <cell r="CV8">
            <v>5.0999999999999996</v>
          </cell>
          <cell r="CX8">
            <v>7.8</v>
          </cell>
          <cell r="DA8">
            <v>7.7</v>
          </cell>
          <cell r="DB8">
            <v>7.8</v>
          </cell>
          <cell r="DC8" t="str">
            <v>P</v>
          </cell>
          <cell r="DE8">
            <v>25</v>
          </cell>
          <cell r="DF8">
            <v>0</v>
          </cell>
          <cell r="DH8">
            <v>8.1</v>
          </cell>
          <cell r="DI8">
            <v>5</v>
          </cell>
          <cell r="DJ8">
            <v>0</v>
          </cell>
          <cell r="DK8">
            <v>141</v>
          </cell>
          <cell r="DL8">
            <v>0</v>
          </cell>
          <cell r="DM8">
            <v>140</v>
          </cell>
          <cell r="DN8">
            <v>66</v>
          </cell>
          <cell r="DO8">
            <v>7.6</v>
          </cell>
          <cell r="DP8">
            <v>3.27</v>
          </cell>
          <cell r="DS8">
            <v>72</v>
          </cell>
          <cell r="DT8">
            <v>55</v>
          </cell>
          <cell r="DV8">
            <v>127</v>
          </cell>
          <cell r="DZ8">
            <v>2</v>
          </cell>
        </row>
        <row r="9">
          <cell r="B9">
            <v>161325848</v>
          </cell>
          <cell r="C9" t="str">
            <v>Lưu</v>
          </cell>
          <cell r="D9" t="str">
            <v>Thị Thùy</v>
          </cell>
          <cell r="E9" t="str">
            <v>Linh</v>
          </cell>
          <cell r="F9" t="str">
            <v>09/10/1992</v>
          </cell>
          <cell r="G9" t="str">
            <v>Nữ</v>
          </cell>
          <cell r="H9" t="str">
            <v>Đã Học Xong</v>
          </cell>
          <cell r="I9" t="str">
            <v>P</v>
          </cell>
          <cell r="J9" t="str">
            <v>P</v>
          </cell>
          <cell r="K9">
            <v>5.6</v>
          </cell>
          <cell r="L9" t="str">
            <v>P</v>
          </cell>
          <cell r="M9" t="str">
            <v>P</v>
          </cell>
          <cell r="N9" t="str">
            <v>P</v>
          </cell>
          <cell r="O9">
            <v>7.4</v>
          </cell>
          <cell r="Q9" t="str">
            <v>P</v>
          </cell>
          <cell r="V9">
            <v>8.6</v>
          </cell>
          <cell r="W9">
            <v>7.9</v>
          </cell>
          <cell r="X9" t="str">
            <v>P</v>
          </cell>
          <cell r="Y9" t="str">
            <v>P</v>
          </cell>
          <cell r="Z9" t="str">
            <v>P</v>
          </cell>
          <cell r="AA9">
            <v>7.6</v>
          </cell>
          <cell r="AB9" t="str">
            <v>P</v>
          </cell>
          <cell r="AC9" t="str">
            <v>P</v>
          </cell>
          <cell r="AD9" t="str">
            <v>P</v>
          </cell>
          <cell r="AE9" t="str">
            <v>P</v>
          </cell>
          <cell r="AF9" t="str">
            <v>P</v>
          </cell>
          <cell r="AG9" t="str">
            <v>P</v>
          </cell>
          <cell r="AH9" t="str">
            <v>P</v>
          </cell>
          <cell r="AI9" t="str">
            <v>P</v>
          </cell>
          <cell r="AJ9" t="str">
            <v>P</v>
          </cell>
          <cell r="AK9">
            <v>8.6999999999999993</v>
          </cell>
          <cell r="AL9">
            <v>8.6</v>
          </cell>
          <cell r="AM9">
            <v>8.6</v>
          </cell>
          <cell r="AN9">
            <v>8.6</v>
          </cell>
          <cell r="AO9">
            <v>9.1999999999999993</v>
          </cell>
          <cell r="AP9">
            <v>8.5</v>
          </cell>
          <cell r="AQ9">
            <v>8.6999999999999993</v>
          </cell>
          <cell r="AR9">
            <v>9.1</v>
          </cell>
          <cell r="AW9">
            <v>51</v>
          </cell>
          <cell r="AX9">
            <v>0</v>
          </cell>
          <cell r="AY9" t="str">
            <v>P</v>
          </cell>
          <cell r="AZ9" t="str">
            <v>P</v>
          </cell>
          <cell r="BA9" t="str">
            <v>P</v>
          </cell>
          <cell r="BI9">
            <v>7.5</v>
          </cell>
          <cell r="BM9">
            <v>8.1</v>
          </cell>
          <cell r="BN9">
            <v>5</v>
          </cell>
          <cell r="BO9">
            <v>0</v>
          </cell>
          <cell r="BP9" t="str">
            <v>P</v>
          </cell>
          <cell r="BQ9" t="str">
            <v>P</v>
          </cell>
          <cell r="BR9">
            <v>7.3</v>
          </cell>
          <cell r="BS9">
            <v>5.3</v>
          </cell>
          <cell r="BT9" t="str">
            <v>P</v>
          </cell>
          <cell r="BU9">
            <v>6.7</v>
          </cell>
          <cell r="BV9" t="str">
            <v>P</v>
          </cell>
          <cell r="BW9">
            <v>6.3</v>
          </cell>
          <cell r="BX9" t="str">
            <v>P</v>
          </cell>
          <cell r="BY9" t="str">
            <v>P</v>
          </cell>
          <cell r="BZ9" t="str">
            <v>P</v>
          </cell>
          <cell r="CA9" t="str">
            <v>P</v>
          </cell>
          <cell r="CB9">
            <v>7.3</v>
          </cell>
          <cell r="CC9" t="str">
            <v>P</v>
          </cell>
          <cell r="CD9">
            <v>6.5</v>
          </cell>
          <cell r="CF9" t="str">
            <v>P</v>
          </cell>
          <cell r="CG9" t="str">
            <v>P</v>
          </cell>
          <cell r="CH9" t="str">
            <v>P</v>
          </cell>
          <cell r="CI9">
            <v>5.8</v>
          </cell>
          <cell r="CJ9" t="str">
            <v>P</v>
          </cell>
          <cell r="CL9">
            <v>7.6</v>
          </cell>
          <cell r="CM9">
            <v>55</v>
          </cell>
          <cell r="CN9">
            <v>0</v>
          </cell>
          <cell r="CO9" t="str">
            <v>P</v>
          </cell>
          <cell r="CP9">
            <v>8.1999999999999993</v>
          </cell>
          <cell r="CR9" t="str">
            <v>P</v>
          </cell>
          <cell r="CS9" t="str">
            <v>P</v>
          </cell>
          <cell r="CT9">
            <v>7</v>
          </cell>
          <cell r="CU9">
            <v>6.5</v>
          </cell>
          <cell r="CV9">
            <v>7.4</v>
          </cell>
          <cell r="CX9">
            <v>8.5</v>
          </cell>
          <cell r="DA9">
            <v>8.5</v>
          </cell>
          <cell r="DB9">
            <v>9.1</v>
          </cell>
          <cell r="DD9">
            <v>7</v>
          </cell>
          <cell r="DE9">
            <v>25</v>
          </cell>
          <cell r="DF9">
            <v>0</v>
          </cell>
          <cell r="DG9">
            <v>7.6</v>
          </cell>
          <cell r="DI9">
            <v>5</v>
          </cell>
          <cell r="DJ9">
            <v>0</v>
          </cell>
          <cell r="DK9">
            <v>141</v>
          </cell>
          <cell r="DL9">
            <v>0</v>
          </cell>
          <cell r="DM9">
            <v>140</v>
          </cell>
          <cell r="DN9">
            <v>63</v>
          </cell>
          <cell r="DO9">
            <v>7.32</v>
          </cell>
          <cell r="DP9">
            <v>3.08</v>
          </cell>
          <cell r="DQ9" t="str">
            <v>ACC 403; ACC 441; FST 412; FST 414</v>
          </cell>
          <cell r="DS9">
            <v>75</v>
          </cell>
          <cell r="DT9">
            <v>52</v>
          </cell>
          <cell r="DV9">
            <v>127</v>
          </cell>
          <cell r="DZ9">
            <v>3</v>
          </cell>
        </row>
        <row r="10">
          <cell r="B10">
            <v>1920255434</v>
          </cell>
          <cell r="C10" t="str">
            <v>Thái</v>
          </cell>
          <cell r="D10" t="str">
            <v>Hàn</v>
          </cell>
          <cell r="E10" t="str">
            <v>Ni</v>
          </cell>
          <cell r="F10" t="str">
            <v>13/04/1991</v>
          </cell>
          <cell r="G10" t="str">
            <v>Nữ</v>
          </cell>
          <cell r="H10" t="str">
            <v>Đã Đăng Ký (chưa học xong)</v>
          </cell>
          <cell r="I10" t="str">
            <v>P</v>
          </cell>
          <cell r="J10" t="str">
            <v>P</v>
          </cell>
          <cell r="K10">
            <v>6.6</v>
          </cell>
          <cell r="L10" t="str">
            <v>P</v>
          </cell>
          <cell r="M10" t="str">
            <v>P</v>
          </cell>
          <cell r="N10">
            <v>5.2</v>
          </cell>
          <cell r="O10">
            <v>5.0999999999999996</v>
          </cell>
          <cell r="P10" t="str">
            <v>P</v>
          </cell>
          <cell r="V10">
            <v>7.9</v>
          </cell>
          <cell r="W10">
            <v>8.1999999999999993</v>
          </cell>
          <cell r="X10" t="str">
            <v>P</v>
          </cell>
          <cell r="Y10" t="str">
            <v>P</v>
          </cell>
          <cell r="Z10" t="str">
            <v>P</v>
          </cell>
          <cell r="AA10">
            <v>7.2</v>
          </cell>
          <cell r="AB10" t="str">
            <v>P</v>
          </cell>
          <cell r="AC10" t="str">
            <v>P</v>
          </cell>
          <cell r="AD10" t="str">
            <v>P</v>
          </cell>
          <cell r="AE10" t="str">
            <v>P</v>
          </cell>
          <cell r="AF10" t="str">
            <v>P</v>
          </cell>
          <cell r="AG10" t="str">
            <v>P</v>
          </cell>
          <cell r="AH10" t="str">
            <v>P</v>
          </cell>
          <cell r="AI10" t="str">
            <v>P</v>
          </cell>
          <cell r="AJ10" t="str">
            <v>P</v>
          </cell>
          <cell r="AK10">
            <v>7.3</v>
          </cell>
          <cell r="AL10">
            <v>8.4</v>
          </cell>
          <cell r="AM10">
            <v>8.6</v>
          </cell>
          <cell r="AN10">
            <v>6.3</v>
          </cell>
          <cell r="AO10">
            <v>7.2</v>
          </cell>
          <cell r="AP10">
            <v>5.7</v>
          </cell>
          <cell r="AQ10">
            <v>8.3000000000000007</v>
          </cell>
          <cell r="AR10">
            <v>6.6</v>
          </cell>
          <cell r="AW10">
            <v>51</v>
          </cell>
          <cell r="AX10">
            <v>0</v>
          </cell>
          <cell r="AY10" t="str">
            <v>P</v>
          </cell>
          <cell r="AZ10" t="str">
            <v>P</v>
          </cell>
          <cell r="BA10" t="str">
            <v>P</v>
          </cell>
          <cell r="BG10">
            <v>7.5</v>
          </cell>
          <cell r="BM10">
            <v>7.9</v>
          </cell>
          <cell r="BN10">
            <v>5</v>
          </cell>
          <cell r="BO10">
            <v>0</v>
          </cell>
          <cell r="BP10" t="str">
            <v>P</v>
          </cell>
          <cell r="BQ10" t="str">
            <v>P</v>
          </cell>
          <cell r="BR10">
            <v>7.2</v>
          </cell>
          <cell r="BS10">
            <v>6.9</v>
          </cell>
          <cell r="BT10" t="str">
            <v>P</v>
          </cell>
          <cell r="BU10">
            <v>7.5</v>
          </cell>
          <cell r="BV10" t="str">
            <v>P</v>
          </cell>
          <cell r="BW10">
            <v>6.8</v>
          </cell>
          <cell r="BX10" t="str">
            <v>P</v>
          </cell>
          <cell r="BY10" t="str">
            <v>P</v>
          </cell>
          <cell r="BZ10" t="str">
            <v>P</v>
          </cell>
          <cell r="CA10" t="str">
            <v>P</v>
          </cell>
          <cell r="CB10">
            <v>7.5</v>
          </cell>
          <cell r="CC10">
            <v>5.2</v>
          </cell>
          <cell r="CD10" t="str">
            <v>P</v>
          </cell>
          <cell r="CF10" t="str">
            <v>P</v>
          </cell>
          <cell r="CG10" t="str">
            <v>P</v>
          </cell>
          <cell r="CH10" t="str">
            <v>P</v>
          </cell>
          <cell r="CI10" t="str">
            <v>P</v>
          </cell>
          <cell r="CJ10" t="str">
            <v>P</v>
          </cell>
          <cell r="CL10">
            <v>8.1999999999999993</v>
          </cell>
          <cell r="CM10">
            <v>55</v>
          </cell>
          <cell r="CN10">
            <v>0</v>
          </cell>
          <cell r="CO10">
            <v>5.9</v>
          </cell>
          <cell r="CP10">
            <v>6.9</v>
          </cell>
          <cell r="CR10" t="str">
            <v>P</v>
          </cell>
          <cell r="CS10" t="str">
            <v>P</v>
          </cell>
          <cell r="CT10" t="str">
            <v>P</v>
          </cell>
          <cell r="CU10">
            <v>5</v>
          </cell>
          <cell r="CV10">
            <v>6.2</v>
          </cell>
          <cell r="CX10">
            <v>7.3</v>
          </cell>
          <cell r="DA10">
            <v>8.5</v>
          </cell>
          <cell r="DB10">
            <v>8.9</v>
          </cell>
          <cell r="DD10">
            <v>7.3</v>
          </cell>
          <cell r="DE10">
            <v>25</v>
          </cell>
          <cell r="DF10">
            <v>0</v>
          </cell>
          <cell r="DG10">
            <v>6.2</v>
          </cell>
          <cell r="DI10">
            <v>5</v>
          </cell>
          <cell r="DJ10">
            <v>0</v>
          </cell>
          <cell r="DK10">
            <v>141</v>
          </cell>
          <cell r="DL10">
            <v>0</v>
          </cell>
          <cell r="DM10">
            <v>136</v>
          </cell>
          <cell r="DN10">
            <v>63</v>
          </cell>
          <cell r="DO10">
            <v>6.73</v>
          </cell>
          <cell r="DP10">
            <v>2.67</v>
          </cell>
          <cell r="DQ10" t="str">
            <v/>
          </cell>
          <cell r="DS10">
            <v>75</v>
          </cell>
          <cell r="DT10">
            <v>52</v>
          </cell>
          <cell r="DV10">
            <v>127</v>
          </cell>
          <cell r="DZ10">
            <v>4</v>
          </cell>
        </row>
        <row r="11">
          <cell r="B11">
            <v>1920257968</v>
          </cell>
          <cell r="C11" t="str">
            <v>Trần</v>
          </cell>
          <cell r="D11" t="str">
            <v>Mai</v>
          </cell>
          <cell r="E11" t="str">
            <v>Phương</v>
          </cell>
          <cell r="F11" t="str">
            <v>20/12/1991</v>
          </cell>
          <cell r="G11" t="str">
            <v>Nữ</v>
          </cell>
          <cell r="H11" t="str">
            <v>Đã Học Xong</v>
          </cell>
          <cell r="I11">
            <v>8.5</v>
          </cell>
          <cell r="J11">
            <v>8.1999999999999993</v>
          </cell>
          <cell r="K11">
            <v>6.5</v>
          </cell>
          <cell r="L11" t="str">
            <v>P</v>
          </cell>
          <cell r="M11">
            <v>8.8000000000000007</v>
          </cell>
          <cell r="N11" t="str">
            <v>P</v>
          </cell>
          <cell r="O11" t="str">
            <v>P</v>
          </cell>
          <cell r="Q11" t="str">
            <v>P</v>
          </cell>
          <cell r="V11">
            <v>7.9</v>
          </cell>
          <cell r="W11">
            <v>8.5</v>
          </cell>
          <cell r="X11">
            <v>8</v>
          </cell>
          <cell r="Y11" t="str">
            <v>P</v>
          </cell>
          <cell r="Z11" t="str">
            <v>P</v>
          </cell>
          <cell r="AA11" t="str">
            <v>P</v>
          </cell>
          <cell r="AB11" t="str">
            <v>P</v>
          </cell>
          <cell r="AC11" t="str">
            <v>P</v>
          </cell>
          <cell r="AD11" t="str">
            <v>P</v>
          </cell>
          <cell r="AE11" t="str">
            <v>P</v>
          </cell>
          <cell r="AF11" t="str">
            <v>P</v>
          </cell>
          <cell r="AG11" t="str">
            <v>P</v>
          </cell>
          <cell r="AH11" t="str">
            <v>P</v>
          </cell>
          <cell r="AI11" t="str">
            <v>P</v>
          </cell>
          <cell r="AJ11" t="str">
            <v>P</v>
          </cell>
          <cell r="AK11">
            <v>9.1999999999999993</v>
          </cell>
          <cell r="AL11">
            <v>9.3000000000000007</v>
          </cell>
          <cell r="AM11">
            <v>9.5</v>
          </cell>
          <cell r="AN11">
            <v>8.6</v>
          </cell>
          <cell r="AO11">
            <v>9.1999999999999993</v>
          </cell>
          <cell r="AP11">
            <v>9</v>
          </cell>
          <cell r="AQ11">
            <v>9</v>
          </cell>
          <cell r="AR11">
            <v>9.1999999999999993</v>
          </cell>
          <cell r="AW11">
            <v>51</v>
          </cell>
          <cell r="AX11">
            <v>0</v>
          </cell>
          <cell r="AY11" t="str">
            <v>P</v>
          </cell>
          <cell r="AZ11" t="str">
            <v>P</v>
          </cell>
          <cell r="BA11" t="str">
            <v>P</v>
          </cell>
          <cell r="BG11">
            <v>7.9</v>
          </cell>
          <cell r="BM11">
            <v>8.5</v>
          </cell>
          <cell r="BN11">
            <v>5</v>
          </cell>
          <cell r="BO11">
            <v>0</v>
          </cell>
          <cell r="BP11" t="str">
            <v>P</v>
          </cell>
          <cell r="BQ11" t="str">
            <v>P</v>
          </cell>
          <cell r="BR11">
            <v>6.2</v>
          </cell>
          <cell r="BS11">
            <v>6.4</v>
          </cell>
          <cell r="BT11">
            <v>7.9</v>
          </cell>
          <cell r="BU11" t="str">
            <v>P</v>
          </cell>
          <cell r="BV11" t="str">
            <v>P</v>
          </cell>
          <cell r="BW11">
            <v>7.7</v>
          </cell>
          <cell r="BX11" t="str">
            <v>P</v>
          </cell>
          <cell r="BY11">
            <v>9.6999999999999993</v>
          </cell>
          <cell r="BZ11" t="str">
            <v>P</v>
          </cell>
          <cell r="CA11" t="str">
            <v>P</v>
          </cell>
          <cell r="CB11">
            <v>5.8</v>
          </cell>
          <cell r="CC11">
            <v>7</v>
          </cell>
          <cell r="CD11" t="str">
            <v>P</v>
          </cell>
          <cell r="CF11" t="str">
            <v>P</v>
          </cell>
          <cell r="CG11">
            <v>6.7</v>
          </cell>
          <cell r="CH11" t="str">
            <v>P</v>
          </cell>
          <cell r="CI11">
            <v>8.5</v>
          </cell>
          <cell r="CJ11" t="str">
            <v>P</v>
          </cell>
          <cell r="CL11">
            <v>9.1</v>
          </cell>
          <cell r="CM11">
            <v>55</v>
          </cell>
          <cell r="CN11">
            <v>0</v>
          </cell>
          <cell r="CO11" t="str">
            <v>P</v>
          </cell>
          <cell r="CP11">
            <v>6.8</v>
          </cell>
          <cell r="CR11">
            <v>8.8000000000000007</v>
          </cell>
          <cell r="CS11" t="str">
            <v>P</v>
          </cell>
          <cell r="CT11" t="str">
            <v>P</v>
          </cell>
          <cell r="CU11">
            <v>7.5</v>
          </cell>
          <cell r="CV11">
            <v>6.3</v>
          </cell>
          <cell r="CX11">
            <v>8.3000000000000007</v>
          </cell>
          <cell r="DA11">
            <v>7.7</v>
          </cell>
          <cell r="DB11">
            <v>7.8</v>
          </cell>
          <cell r="DD11">
            <v>8.5</v>
          </cell>
          <cell r="DE11">
            <v>25</v>
          </cell>
          <cell r="DF11">
            <v>0</v>
          </cell>
          <cell r="DG11">
            <v>6.6</v>
          </cell>
          <cell r="DI11">
            <v>5</v>
          </cell>
          <cell r="DJ11">
            <v>0</v>
          </cell>
          <cell r="DK11">
            <v>141</v>
          </cell>
          <cell r="DL11">
            <v>0</v>
          </cell>
          <cell r="DM11">
            <v>140</v>
          </cell>
          <cell r="DN11">
            <v>74</v>
          </cell>
          <cell r="DO11">
            <v>7.76</v>
          </cell>
          <cell r="DP11">
            <v>3.31</v>
          </cell>
          <cell r="DS11">
            <v>64</v>
          </cell>
          <cell r="DT11">
            <v>63</v>
          </cell>
          <cell r="DV11">
            <v>127</v>
          </cell>
          <cell r="DZ11">
            <v>5</v>
          </cell>
        </row>
        <row r="12">
          <cell r="B12">
            <v>1921255437</v>
          </cell>
          <cell r="C12" t="str">
            <v>Đoàn</v>
          </cell>
          <cell r="D12" t="str">
            <v>Phương</v>
          </cell>
          <cell r="E12" t="str">
            <v>Trung</v>
          </cell>
          <cell r="F12" t="str">
            <v>01/03/1991</v>
          </cell>
          <cell r="G12" t="str">
            <v>Nam</v>
          </cell>
          <cell r="H12" t="str">
            <v>Đã Đăng Ký (chưa học xong)</v>
          </cell>
          <cell r="I12">
            <v>8.4</v>
          </cell>
          <cell r="J12">
            <v>8</v>
          </cell>
          <cell r="K12">
            <v>8.1999999999999993</v>
          </cell>
          <cell r="L12" t="str">
            <v>P</v>
          </cell>
          <cell r="M12" t="str">
            <v>P</v>
          </cell>
          <cell r="N12" t="str">
            <v>P</v>
          </cell>
          <cell r="O12">
            <v>6.5</v>
          </cell>
          <cell r="Q12" t="str">
            <v>P</v>
          </cell>
          <cell r="V12">
            <v>9</v>
          </cell>
          <cell r="W12">
            <v>8.6</v>
          </cell>
          <cell r="X12">
            <v>7.9</v>
          </cell>
          <cell r="Y12" t="str">
            <v>P</v>
          </cell>
          <cell r="Z12" t="str">
            <v>P</v>
          </cell>
          <cell r="AA12" t="str">
            <v>P</v>
          </cell>
          <cell r="AB12" t="str">
            <v>P</v>
          </cell>
          <cell r="AC12" t="str">
            <v>P</v>
          </cell>
          <cell r="AD12" t="str">
            <v>P</v>
          </cell>
          <cell r="AE12" t="str">
            <v>P</v>
          </cell>
          <cell r="AF12" t="str">
            <v>P</v>
          </cell>
          <cell r="AG12" t="str">
            <v>P</v>
          </cell>
          <cell r="AH12" t="str">
            <v>P</v>
          </cell>
          <cell r="AI12" t="str">
            <v>P</v>
          </cell>
          <cell r="AJ12" t="str">
            <v>P</v>
          </cell>
          <cell r="AK12">
            <v>8.6999999999999993</v>
          </cell>
          <cell r="AL12">
            <v>9.8000000000000007</v>
          </cell>
          <cell r="AM12">
            <v>9.3000000000000007</v>
          </cell>
          <cell r="AN12">
            <v>8.4</v>
          </cell>
          <cell r="AO12">
            <v>9.6</v>
          </cell>
          <cell r="AP12">
            <v>8.6</v>
          </cell>
          <cell r="AQ12">
            <v>9.5</v>
          </cell>
          <cell r="AR12">
            <v>9.1999999999999993</v>
          </cell>
          <cell r="AW12">
            <v>51</v>
          </cell>
          <cell r="AX12">
            <v>0</v>
          </cell>
          <cell r="AY12" t="str">
            <v>P</v>
          </cell>
          <cell r="AZ12" t="str">
            <v>P</v>
          </cell>
          <cell r="BA12" t="str">
            <v>P</v>
          </cell>
          <cell r="BG12">
            <v>7.6</v>
          </cell>
          <cell r="BM12">
            <v>9.8000000000000007</v>
          </cell>
          <cell r="BN12">
            <v>5</v>
          </cell>
          <cell r="BO12">
            <v>0</v>
          </cell>
          <cell r="BP12" t="str">
            <v>P</v>
          </cell>
          <cell r="BQ12">
            <v>9.4</v>
          </cell>
          <cell r="BR12">
            <v>8.6</v>
          </cell>
          <cell r="BS12">
            <v>6.9</v>
          </cell>
          <cell r="BT12" t="str">
            <v>P</v>
          </cell>
          <cell r="BU12" t="str">
            <v>P</v>
          </cell>
          <cell r="BV12" t="str">
            <v>P</v>
          </cell>
          <cell r="BW12">
            <v>9.8000000000000007</v>
          </cell>
          <cell r="BX12" t="str">
            <v>P</v>
          </cell>
          <cell r="BY12">
            <v>9.9</v>
          </cell>
          <cell r="BZ12" t="str">
            <v>P</v>
          </cell>
          <cell r="CA12" t="str">
            <v>P</v>
          </cell>
          <cell r="CB12">
            <v>8.1999999999999993</v>
          </cell>
          <cell r="CC12" t="str">
            <v>P</v>
          </cell>
          <cell r="CD12">
            <v>8.9</v>
          </cell>
          <cell r="CF12">
            <v>7</v>
          </cell>
          <cell r="CG12">
            <v>8.3000000000000007</v>
          </cell>
          <cell r="CH12" t="str">
            <v>P</v>
          </cell>
          <cell r="CI12" t="str">
            <v>P</v>
          </cell>
          <cell r="CJ12" t="str">
            <v>P</v>
          </cell>
          <cell r="CL12">
            <v>9</v>
          </cell>
          <cell r="CM12">
            <v>55</v>
          </cell>
          <cell r="CN12">
            <v>0</v>
          </cell>
          <cell r="CO12" t="str">
            <v>P</v>
          </cell>
          <cell r="CP12">
            <v>7.3</v>
          </cell>
          <cell r="CR12">
            <v>9.6</v>
          </cell>
          <cell r="CS12" t="str">
            <v>P</v>
          </cell>
          <cell r="CT12" t="str">
            <v>P</v>
          </cell>
          <cell r="CU12">
            <v>8</v>
          </cell>
          <cell r="CV12">
            <v>7.3</v>
          </cell>
          <cell r="CW12" t="str">
            <v>P</v>
          </cell>
          <cell r="DA12">
            <v>8.5</v>
          </cell>
          <cell r="DB12">
            <v>8.1999999999999993</v>
          </cell>
          <cell r="DD12" t="str">
            <v>P</v>
          </cell>
          <cell r="DE12">
            <v>25</v>
          </cell>
          <cell r="DF12">
            <v>0</v>
          </cell>
          <cell r="DG12">
            <v>8.6999999999999993</v>
          </cell>
          <cell r="DI12">
            <v>5</v>
          </cell>
          <cell r="DJ12">
            <v>0</v>
          </cell>
          <cell r="DK12">
            <v>141</v>
          </cell>
          <cell r="DL12">
            <v>0</v>
          </cell>
          <cell r="DM12">
            <v>140</v>
          </cell>
          <cell r="DN12">
            <v>69</v>
          </cell>
          <cell r="DO12">
            <v>8.4700000000000006</v>
          </cell>
          <cell r="DP12">
            <v>3.67</v>
          </cell>
          <cell r="DS12">
            <v>69</v>
          </cell>
          <cell r="DT12">
            <v>58</v>
          </cell>
          <cell r="DV12">
            <v>127</v>
          </cell>
          <cell r="DZ12">
            <v>6</v>
          </cell>
        </row>
        <row r="13">
          <cell r="B13">
            <v>1920255420</v>
          </cell>
          <cell r="C13" t="str">
            <v>Trịnh</v>
          </cell>
          <cell r="D13" t="str">
            <v>Thụy Ngọc</v>
          </cell>
          <cell r="E13" t="str">
            <v>Hòa</v>
          </cell>
          <cell r="G13" t="str">
            <v>Nữ</v>
          </cell>
          <cell r="H13" t="str">
            <v>Đã Đăng Ký (chưa học xong)</v>
          </cell>
          <cell r="I13">
            <v>8.1999999999999993</v>
          </cell>
          <cell r="J13">
            <v>7.9</v>
          </cell>
          <cell r="K13">
            <v>8.6999999999999993</v>
          </cell>
          <cell r="L13" t="str">
            <v>P</v>
          </cell>
          <cell r="M13" t="str">
            <v>P</v>
          </cell>
          <cell r="N13" t="str">
            <v>P</v>
          </cell>
          <cell r="O13">
            <v>7.6</v>
          </cell>
          <cell r="Q13" t="str">
            <v>P</v>
          </cell>
          <cell r="V13">
            <v>8.4</v>
          </cell>
          <cell r="W13">
            <v>8.6</v>
          </cell>
          <cell r="X13">
            <v>8.5</v>
          </cell>
          <cell r="Y13" t="str">
            <v>P</v>
          </cell>
          <cell r="Z13" t="str">
            <v>P</v>
          </cell>
          <cell r="AA13" t="str">
            <v>P</v>
          </cell>
          <cell r="AB13" t="str">
            <v>P</v>
          </cell>
          <cell r="AC13" t="str">
            <v>P</v>
          </cell>
          <cell r="AD13" t="str">
            <v>P</v>
          </cell>
          <cell r="AE13" t="str">
            <v>P</v>
          </cell>
          <cell r="AF13" t="str">
            <v>P</v>
          </cell>
          <cell r="AG13" t="str">
            <v>P</v>
          </cell>
          <cell r="AH13" t="str">
            <v>P</v>
          </cell>
          <cell r="AI13" t="str">
            <v>P</v>
          </cell>
          <cell r="AJ13" t="str">
            <v>P</v>
          </cell>
          <cell r="AK13">
            <v>6</v>
          </cell>
          <cell r="AL13">
            <v>7.1</v>
          </cell>
          <cell r="AM13">
            <v>5.4</v>
          </cell>
          <cell r="AN13">
            <v>7.9</v>
          </cell>
          <cell r="AO13">
            <v>7.3</v>
          </cell>
          <cell r="AP13">
            <v>6.9</v>
          </cell>
          <cell r="AQ13" t="str">
            <v>X</v>
          </cell>
          <cell r="AR13">
            <v>7.2</v>
          </cell>
          <cell r="AW13">
            <v>50</v>
          </cell>
          <cell r="AX13">
            <v>0</v>
          </cell>
          <cell r="AY13" t="str">
            <v>P</v>
          </cell>
          <cell r="AZ13" t="str">
            <v>P</v>
          </cell>
          <cell r="BA13" t="str">
            <v>P</v>
          </cell>
          <cell r="BI13">
            <v>8.9</v>
          </cell>
          <cell r="BM13">
            <v>7.1</v>
          </cell>
          <cell r="BN13">
            <v>5</v>
          </cell>
          <cell r="BO13">
            <v>0</v>
          </cell>
          <cell r="BP13" t="str">
            <v>P</v>
          </cell>
          <cell r="BQ13">
            <v>10</v>
          </cell>
          <cell r="BR13">
            <v>8.8000000000000007</v>
          </cell>
          <cell r="BS13">
            <v>9.1</v>
          </cell>
          <cell r="BT13" t="str">
            <v>P</v>
          </cell>
          <cell r="BU13" t="str">
            <v>P</v>
          </cell>
          <cell r="BV13" t="str">
            <v>P</v>
          </cell>
          <cell r="BW13">
            <v>6.5</v>
          </cell>
          <cell r="BX13" t="str">
            <v>P</v>
          </cell>
          <cell r="BY13">
            <v>9.3000000000000007</v>
          </cell>
          <cell r="BZ13" t="str">
            <v>P</v>
          </cell>
          <cell r="CA13" t="str">
            <v>P</v>
          </cell>
          <cell r="CB13">
            <v>8.8000000000000007</v>
          </cell>
          <cell r="CC13">
            <v>8.6999999999999993</v>
          </cell>
          <cell r="CD13">
            <v>7.2</v>
          </cell>
          <cell r="CF13" t="str">
            <v>P</v>
          </cell>
          <cell r="CG13">
            <v>8</v>
          </cell>
          <cell r="CH13">
            <v>8.5</v>
          </cell>
          <cell r="CI13">
            <v>8.9</v>
          </cell>
          <cell r="CJ13" t="str">
            <v>P</v>
          </cell>
          <cell r="CL13">
            <v>9</v>
          </cell>
          <cell r="CM13">
            <v>55</v>
          </cell>
          <cell r="CN13">
            <v>0</v>
          </cell>
          <cell r="CO13">
            <v>8.9</v>
          </cell>
          <cell r="CP13">
            <v>7.3</v>
          </cell>
          <cell r="CR13">
            <v>7.8</v>
          </cell>
          <cell r="CS13">
            <v>8.4</v>
          </cell>
          <cell r="CT13" t="str">
            <v>P</v>
          </cell>
          <cell r="CU13">
            <v>7.4</v>
          </cell>
          <cell r="CV13">
            <v>7.8</v>
          </cell>
          <cell r="CX13">
            <v>8.3000000000000007</v>
          </cell>
          <cell r="DA13">
            <v>8.5</v>
          </cell>
          <cell r="DB13">
            <v>8.9</v>
          </cell>
          <cell r="DD13">
            <v>9.1</v>
          </cell>
          <cell r="DE13">
            <v>25</v>
          </cell>
          <cell r="DF13">
            <v>0</v>
          </cell>
          <cell r="DG13">
            <v>8</v>
          </cell>
          <cell r="DI13">
            <v>5</v>
          </cell>
          <cell r="DJ13">
            <v>0</v>
          </cell>
          <cell r="DK13">
            <v>140</v>
          </cell>
          <cell r="DL13">
            <v>0</v>
          </cell>
          <cell r="DM13">
            <v>136</v>
          </cell>
          <cell r="DN13">
            <v>83</v>
          </cell>
          <cell r="DO13">
            <v>8.1999999999999993</v>
          </cell>
          <cell r="DP13">
            <v>3.59</v>
          </cell>
          <cell r="DQ13" t="str">
            <v/>
          </cell>
          <cell r="DS13">
            <v>53</v>
          </cell>
          <cell r="DT13">
            <v>70</v>
          </cell>
          <cell r="DV13">
            <v>123</v>
          </cell>
          <cell r="DZ13">
            <v>7</v>
          </cell>
        </row>
      </sheetData>
      <sheetData sheetId="1">
        <row r="9">
          <cell r="B9">
            <v>161325745</v>
          </cell>
          <cell r="C9" t="str">
            <v>Trương</v>
          </cell>
          <cell r="D9" t="str">
            <v>Thị Kiều</v>
          </cell>
          <cell r="E9" t="str">
            <v>Trang</v>
          </cell>
          <cell r="F9" t="str">
            <v>15/02/1992</v>
          </cell>
          <cell r="G9" t="str">
            <v>Nữ</v>
          </cell>
          <cell r="H9" t="str">
            <v>Đã Học Xong</v>
          </cell>
          <cell r="I9" t="str">
            <v>P</v>
          </cell>
          <cell r="J9" t="str">
            <v>P</v>
          </cell>
          <cell r="K9">
            <v>6.7</v>
          </cell>
          <cell r="L9" t="str">
            <v>P</v>
          </cell>
          <cell r="M9" t="str">
            <v>P</v>
          </cell>
          <cell r="N9" t="str">
            <v>P</v>
          </cell>
          <cell r="O9">
            <v>7.6</v>
          </cell>
          <cell r="P9">
            <v>0</v>
          </cell>
          <cell r="Q9" t="str">
            <v>P</v>
          </cell>
          <cell r="R9">
            <v>0</v>
          </cell>
          <cell r="S9" t="str">
            <v>P</v>
          </cell>
          <cell r="T9">
            <v>0</v>
          </cell>
          <cell r="U9">
            <v>0</v>
          </cell>
          <cell r="V9">
            <v>0</v>
          </cell>
          <cell r="W9">
            <v>8.6999999999999993</v>
          </cell>
          <cell r="X9">
            <v>8.3000000000000007</v>
          </cell>
          <cell r="Y9">
            <v>8.6999999999999993</v>
          </cell>
          <cell r="Z9">
            <v>8.3000000000000007</v>
          </cell>
          <cell r="AA9" t="str">
            <v>P</v>
          </cell>
          <cell r="AB9" t="str">
            <v>P</v>
          </cell>
          <cell r="AC9" t="str">
            <v>P</v>
          </cell>
          <cell r="AD9">
            <v>8.1999999999999993</v>
          </cell>
          <cell r="AE9" t="str">
            <v>P</v>
          </cell>
          <cell r="AF9" t="str">
            <v>P</v>
          </cell>
          <cell r="AG9" t="str">
            <v>P</v>
          </cell>
          <cell r="AH9" t="str">
            <v>P</v>
          </cell>
          <cell r="AI9" t="str">
            <v>P</v>
          </cell>
          <cell r="AJ9" t="str">
            <v>P</v>
          </cell>
          <cell r="AK9" t="str">
            <v>P</v>
          </cell>
          <cell r="AL9" t="str">
            <v>P</v>
          </cell>
          <cell r="AM9" t="str">
            <v>P</v>
          </cell>
          <cell r="AN9">
            <v>7.7</v>
          </cell>
          <cell r="AO9">
            <v>9.3000000000000007</v>
          </cell>
          <cell r="AP9">
            <v>8.4</v>
          </cell>
          <cell r="AQ9">
            <v>7.9</v>
          </cell>
          <cell r="AR9">
            <v>9</v>
          </cell>
          <cell r="AS9">
            <v>7</v>
          </cell>
          <cell r="AT9">
            <v>8.8000000000000007</v>
          </cell>
          <cell r="AU9">
            <v>8.6</v>
          </cell>
          <cell r="AV9">
            <v>0</v>
          </cell>
          <cell r="AW9">
            <v>0</v>
          </cell>
          <cell r="AX9">
            <v>0</v>
          </cell>
          <cell r="AY9">
            <v>0</v>
          </cell>
          <cell r="AZ9">
            <v>51</v>
          </cell>
          <cell r="BA9">
            <v>0</v>
          </cell>
          <cell r="BB9" t="str">
            <v>P</v>
          </cell>
          <cell r="BC9" t="str">
            <v>P</v>
          </cell>
          <cell r="BD9" t="str">
            <v>P</v>
          </cell>
          <cell r="BE9">
            <v>0</v>
          </cell>
          <cell r="BF9">
            <v>0</v>
          </cell>
          <cell r="BG9">
            <v>0</v>
          </cell>
          <cell r="BH9">
            <v>0</v>
          </cell>
          <cell r="BI9">
            <v>0</v>
          </cell>
          <cell r="BJ9">
            <v>0</v>
          </cell>
          <cell r="BK9">
            <v>0</v>
          </cell>
          <cell r="BL9">
            <v>5.9</v>
          </cell>
          <cell r="BM9">
            <v>0</v>
          </cell>
          <cell r="BN9">
            <v>0</v>
          </cell>
          <cell r="BO9">
            <v>0</v>
          </cell>
          <cell r="BP9">
            <v>7.3</v>
          </cell>
          <cell r="BQ9">
            <v>5</v>
          </cell>
          <cell r="BR9">
            <v>0</v>
          </cell>
          <cell r="BS9" t="str">
            <v>P</v>
          </cell>
          <cell r="BT9" t="str">
            <v>P</v>
          </cell>
          <cell r="BU9">
            <v>6.6</v>
          </cell>
          <cell r="BV9">
            <v>8.3000000000000007</v>
          </cell>
          <cell r="BW9" t="str">
            <v>P</v>
          </cell>
          <cell r="BX9">
            <v>8.6999999999999993</v>
          </cell>
          <cell r="BY9" t="str">
            <v>P</v>
          </cell>
          <cell r="BZ9">
            <v>8</v>
          </cell>
          <cell r="CA9" t="str">
            <v>P</v>
          </cell>
          <cell r="CB9" t="str">
            <v>P</v>
          </cell>
          <cell r="CC9" t="str">
            <v>P</v>
          </cell>
          <cell r="CD9" t="str">
            <v>P</v>
          </cell>
          <cell r="CE9">
            <v>8.1999999999999993</v>
          </cell>
          <cell r="CF9" t="str">
            <v>P</v>
          </cell>
          <cell r="CG9">
            <v>7</v>
          </cell>
          <cell r="CH9">
            <v>0</v>
          </cell>
          <cell r="CI9" t="str">
            <v>P</v>
          </cell>
          <cell r="CJ9" t="str">
            <v>P</v>
          </cell>
          <cell r="CK9" t="str">
            <v>P</v>
          </cell>
          <cell r="CL9" t="str">
            <v>P</v>
          </cell>
          <cell r="CM9">
            <v>8.5</v>
          </cell>
          <cell r="CN9" t="str">
            <v>P</v>
          </cell>
          <cell r="CP9">
            <v>8.5</v>
          </cell>
          <cell r="CQ9">
            <v>55</v>
          </cell>
          <cell r="CR9">
            <v>0</v>
          </cell>
          <cell r="CS9" t="str">
            <v>P</v>
          </cell>
          <cell r="CT9">
            <v>6.3</v>
          </cell>
          <cell r="CU9">
            <v>0</v>
          </cell>
          <cell r="CV9" t="str">
            <v>P</v>
          </cell>
          <cell r="CW9" t="str">
            <v>P</v>
          </cell>
          <cell r="CX9" t="str">
            <v>P</v>
          </cell>
          <cell r="CY9" t="str">
            <v>P</v>
          </cell>
          <cell r="CZ9">
            <v>8.6</v>
          </cell>
          <cell r="DA9">
            <v>6.6</v>
          </cell>
          <cell r="DB9">
            <v>6.1</v>
          </cell>
          <cell r="DC9">
            <v>0</v>
          </cell>
          <cell r="DD9">
            <v>8.5</v>
          </cell>
          <cell r="DE9">
            <v>0</v>
          </cell>
          <cell r="DF9">
            <v>0</v>
          </cell>
          <cell r="DG9">
            <v>8.5</v>
          </cell>
          <cell r="DH9">
            <v>8.9</v>
          </cell>
          <cell r="DI9">
            <v>9.1</v>
          </cell>
          <cell r="DJ9">
            <v>0</v>
          </cell>
          <cell r="DK9">
            <v>6.2</v>
          </cell>
          <cell r="DL9">
            <v>6.2</v>
          </cell>
          <cell r="DM9">
            <v>25</v>
          </cell>
          <cell r="DN9">
            <v>0</v>
          </cell>
          <cell r="DO9">
            <v>0</v>
          </cell>
          <cell r="DP9">
            <v>8.6</v>
          </cell>
          <cell r="DQ9">
            <v>8.6</v>
          </cell>
          <cell r="DR9">
            <v>5</v>
          </cell>
          <cell r="DS9">
            <v>0</v>
          </cell>
          <cell r="DT9">
            <v>141</v>
          </cell>
          <cell r="DU9">
            <v>0</v>
          </cell>
          <cell r="DV9">
            <v>140</v>
          </cell>
          <cell r="DW9">
            <v>136</v>
          </cell>
          <cell r="DX9">
            <v>0</v>
          </cell>
          <cell r="DY9">
            <v>135</v>
          </cell>
          <cell r="DZ9">
            <v>136</v>
          </cell>
          <cell r="EA9">
            <v>7.76</v>
          </cell>
          <cell r="EC9">
            <v>0</v>
          </cell>
          <cell r="EF9">
            <v>3.28</v>
          </cell>
          <cell r="EG9">
            <v>63</v>
          </cell>
          <cell r="EH9">
            <v>7.87</v>
          </cell>
          <cell r="EI9">
            <v>3.46</v>
          </cell>
          <cell r="EJ9" t="str">
            <v>ACC 403; ACC 441; FST 412; FST 414</v>
          </cell>
          <cell r="EK9">
            <v>57</v>
          </cell>
          <cell r="EL9">
            <v>78</v>
          </cell>
          <cell r="EM9">
            <v>7.61</v>
          </cell>
          <cell r="EN9">
            <v>7.7</v>
          </cell>
          <cell r="ER9">
            <v>52</v>
          </cell>
        </row>
        <row r="10">
          <cell r="B10">
            <v>1920255416</v>
          </cell>
          <cell r="C10" t="str">
            <v>Bùi</v>
          </cell>
          <cell r="D10" t="str">
            <v>Thị Việt</v>
          </cell>
          <cell r="E10" t="str">
            <v>Trinh</v>
          </cell>
          <cell r="F10" t="str">
            <v>04/04/1992</v>
          </cell>
          <cell r="G10" t="str">
            <v>Nữ</v>
          </cell>
          <cell r="H10" t="str">
            <v>Đã Đăng Ký (chưa học xong)</v>
          </cell>
          <cell r="I10">
            <v>8.5</v>
          </cell>
          <cell r="J10">
            <v>8.6999999999999993</v>
          </cell>
          <cell r="K10">
            <v>7.1</v>
          </cell>
          <cell r="L10" t="str">
            <v>P</v>
          </cell>
          <cell r="M10">
            <v>8.6999999999999993</v>
          </cell>
          <cell r="N10" t="str">
            <v>P</v>
          </cell>
          <cell r="O10" t="str">
            <v>P</v>
          </cell>
          <cell r="P10">
            <v>0</v>
          </cell>
          <cell r="Q10" t="str">
            <v>P</v>
          </cell>
          <cell r="R10">
            <v>0</v>
          </cell>
          <cell r="S10" t="str">
            <v>P</v>
          </cell>
          <cell r="T10">
            <v>0</v>
          </cell>
          <cell r="U10">
            <v>0</v>
          </cell>
          <cell r="V10">
            <v>0</v>
          </cell>
          <cell r="W10">
            <v>7.6</v>
          </cell>
          <cell r="X10">
            <v>8.1999999999999993</v>
          </cell>
          <cell r="Y10">
            <v>8.1999999999999993</v>
          </cell>
          <cell r="Z10">
            <v>7.6</v>
          </cell>
          <cell r="AA10">
            <v>8.4</v>
          </cell>
          <cell r="AB10" t="str">
            <v>P</v>
          </cell>
          <cell r="AC10" t="str">
            <v>P</v>
          </cell>
          <cell r="AD10" t="str">
            <v>P</v>
          </cell>
          <cell r="AE10" t="str">
            <v>P</v>
          </cell>
          <cell r="AF10" t="str">
            <v>P</v>
          </cell>
          <cell r="AG10" t="str">
            <v>P</v>
          </cell>
          <cell r="AH10" t="str">
            <v>P</v>
          </cell>
          <cell r="AI10" t="str">
            <v>P</v>
          </cell>
          <cell r="AJ10" t="str">
            <v>P</v>
          </cell>
          <cell r="AK10" t="str">
            <v>P</v>
          </cell>
          <cell r="AL10" t="str">
            <v>P</v>
          </cell>
          <cell r="AM10" t="str">
            <v>P</v>
          </cell>
          <cell r="AN10">
            <v>7.9</v>
          </cell>
          <cell r="AO10">
            <v>8.3000000000000007</v>
          </cell>
          <cell r="AP10">
            <v>8.8000000000000007</v>
          </cell>
          <cell r="AQ10">
            <v>8.1</v>
          </cell>
          <cell r="AR10">
            <v>8</v>
          </cell>
          <cell r="AS10">
            <v>7.6</v>
          </cell>
          <cell r="AT10">
            <v>9.4</v>
          </cell>
          <cell r="AU10">
            <v>7.3</v>
          </cell>
          <cell r="AV10">
            <v>0</v>
          </cell>
          <cell r="AW10">
            <v>0</v>
          </cell>
          <cell r="AX10">
            <v>0</v>
          </cell>
          <cell r="AY10">
            <v>0</v>
          </cell>
          <cell r="AZ10">
            <v>51</v>
          </cell>
          <cell r="BA10">
            <v>0</v>
          </cell>
          <cell r="BB10" t="str">
            <v>P</v>
          </cell>
          <cell r="BC10" t="str">
            <v>P</v>
          </cell>
          <cell r="BD10" t="str">
            <v>P</v>
          </cell>
          <cell r="BE10">
            <v>0</v>
          </cell>
          <cell r="BF10">
            <v>0</v>
          </cell>
          <cell r="BG10">
            <v>0</v>
          </cell>
          <cell r="BH10">
            <v>0</v>
          </cell>
          <cell r="BI10">
            <v>0</v>
          </cell>
          <cell r="BJ10">
            <v>7.9</v>
          </cell>
          <cell r="BK10">
            <v>0</v>
          </cell>
          <cell r="BL10">
            <v>0</v>
          </cell>
          <cell r="BM10">
            <v>0</v>
          </cell>
          <cell r="BN10">
            <v>0</v>
          </cell>
          <cell r="BO10">
            <v>0</v>
          </cell>
          <cell r="BP10">
            <v>8.6</v>
          </cell>
          <cell r="BQ10">
            <v>5</v>
          </cell>
          <cell r="BR10">
            <v>0</v>
          </cell>
          <cell r="BS10" t="str">
            <v>P</v>
          </cell>
          <cell r="BT10" t="str">
            <v>P</v>
          </cell>
          <cell r="BU10">
            <v>6</v>
          </cell>
          <cell r="BV10">
            <v>8.8000000000000007</v>
          </cell>
          <cell r="BW10" t="str">
            <v>P</v>
          </cell>
          <cell r="BX10" t="str">
            <v>P</v>
          </cell>
          <cell r="BY10" t="str">
            <v>P</v>
          </cell>
          <cell r="BZ10">
            <v>7.3</v>
          </cell>
          <cell r="CA10" t="str">
            <v>P</v>
          </cell>
          <cell r="CB10">
            <v>6.5</v>
          </cell>
          <cell r="CC10" t="str">
            <v>P</v>
          </cell>
          <cell r="CD10" t="str">
            <v>P</v>
          </cell>
          <cell r="CE10">
            <v>7.4</v>
          </cell>
          <cell r="CF10" t="str">
            <v>P</v>
          </cell>
          <cell r="CG10" t="str">
            <v>P</v>
          </cell>
          <cell r="CH10">
            <v>0</v>
          </cell>
          <cell r="CI10">
            <v>6</v>
          </cell>
          <cell r="CJ10">
            <v>6</v>
          </cell>
          <cell r="CK10">
            <v>7.8</v>
          </cell>
          <cell r="CL10" t="str">
            <v>P</v>
          </cell>
          <cell r="CM10" t="str">
            <v>P</v>
          </cell>
          <cell r="CN10" t="str">
            <v>P</v>
          </cell>
          <cell r="CP10">
            <v>8.8000000000000007</v>
          </cell>
          <cell r="CQ10">
            <v>55</v>
          </cell>
          <cell r="CR10">
            <v>0</v>
          </cell>
          <cell r="CS10" t="str">
            <v>P</v>
          </cell>
          <cell r="CT10">
            <v>8.1</v>
          </cell>
          <cell r="CU10">
            <v>0</v>
          </cell>
          <cell r="CV10">
            <v>8.1</v>
          </cell>
          <cell r="CW10" t="str">
            <v>P</v>
          </cell>
          <cell r="CX10">
            <v>8.1</v>
          </cell>
          <cell r="CY10" t="str">
            <v>P</v>
          </cell>
          <cell r="CZ10" t="str">
            <v>P</v>
          </cell>
          <cell r="DA10">
            <v>6.1</v>
          </cell>
          <cell r="DB10">
            <v>5.0999999999999996</v>
          </cell>
          <cell r="DC10">
            <v>0</v>
          </cell>
          <cell r="DD10">
            <v>7.8</v>
          </cell>
          <cell r="DE10">
            <v>0</v>
          </cell>
          <cell r="DF10">
            <v>0</v>
          </cell>
          <cell r="DG10">
            <v>7.8</v>
          </cell>
          <cell r="DH10">
            <v>7.7</v>
          </cell>
          <cell r="DI10">
            <v>7.8</v>
          </cell>
          <cell r="DJ10" t="str">
            <v>P</v>
          </cell>
          <cell r="DK10">
            <v>0</v>
          </cell>
          <cell r="DL10" t="str">
            <v>P</v>
          </cell>
          <cell r="DM10">
            <v>25</v>
          </cell>
          <cell r="DN10">
            <v>0</v>
          </cell>
          <cell r="DO10">
            <v>0</v>
          </cell>
          <cell r="DP10">
            <v>8.1</v>
          </cell>
          <cell r="DQ10">
            <v>8.1</v>
          </cell>
          <cell r="DR10">
            <v>5</v>
          </cell>
          <cell r="DS10">
            <v>0</v>
          </cell>
          <cell r="DT10">
            <v>141</v>
          </cell>
          <cell r="DU10">
            <v>0</v>
          </cell>
          <cell r="DV10">
            <v>140</v>
          </cell>
          <cell r="DW10">
            <v>136</v>
          </cell>
          <cell r="DX10">
            <v>0</v>
          </cell>
          <cell r="DY10">
            <v>135</v>
          </cell>
          <cell r="DZ10">
            <v>136</v>
          </cell>
          <cell r="EA10">
            <v>7.52</v>
          </cell>
          <cell r="EC10">
            <v>0</v>
          </cell>
          <cell r="EF10">
            <v>3.34</v>
          </cell>
          <cell r="EG10">
            <v>66</v>
          </cell>
          <cell r="EH10">
            <v>7.6</v>
          </cell>
          <cell r="EI10">
            <v>3.27</v>
          </cell>
          <cell r="EJ10">
            <v>0</v>
          </cell>
          <cell r="EK10">
            <v>65</v>
          </cell>
          <cell r="EL10">
            <v>74</v>
          </cell>
          <cell r="EM10">
            <v>7.26</v>
          </cell>
          <cell r="EN10">
            <v>7.32</v>
          </cell>
          <cell r="ER10">
            <v>55</v>
          </cell>
        </row>
        <row r="11">
          <cell r="B11">
            <v>161325848</v>
          </cell>
          <cell r="C11" t="str">
            <v>Lưu</v>
          </cell>
          <cell r="D11" t="str">
            <v>Thị Thùy</v>
          </cell>
          <cell r="E11" t="str">
            <v>Linh</v>
          </cell>
          <cell r="F11" t="str">
            <v>09/10/1992</v>
          </cell>
          <cell r="G11" t="str">
            <v>Nữ</v>
          </cell>
          <cell r="H11" t="str">
            <v>Đã Học Xong</v>
          </cell>
          <cell r="I11" t="str">
            <v>P</v>
          </cell>
          <cell r="J11" t="str">
            <v>P</v>
          </cell>
          <cell r="K11">
            <v>5.6</v>
          </cell>
          <cell r="L11" t="str">
            <v>P</v>
          </cell>
          <cell r="M11" t="str">
            <v>P</v>
          </cell>
          <cell r="N11" t="str">
            <v>P</v>
          </cell>
          <cell r="O11">
            <v>7.4</v>
          </cell>
          <cell r="P11">
            <v>0</v>
          </cell>
          <cell r="Q11" t="str">
            <v>P</v>
          </cell>
          <cell r="R11">
            <v>0</v>
          </cell>
          <cell r="S11" t="str">
            <v>P</v>
          </cell>
          <cell r="T11">
            <v>0</v>
          </cell>
          <cell r="U11">
            <v>0</v>
          </cell>
          <cell r="V11">
            <v>0</v>
          </cell>
          <cell r="W11">
            <v>8.6</v>
          </cell>
          <cell r="X11">
            <v>7.9</v>
          </cell>
          <cell r="Y11">
            <v>8.6</v>
          </cell>
          <cell r="Z11">
            <v>7.9</v>
          </cell>
          <cell r="AA11" t="str">
            <v>P</v>
          </cell>
          <cell r="AB11" t="str">
            <v>P</v>
          </cell>
          <cell r="AC11" t="str">
            <v>P</v>
          </cell>
          <cell r="AD11">
            <v>7.6</v>
          </cell>
          <cell r="AE11" t="str">
            <v>P</v>
          </cell>
          <cell r="AF11" t="str">
            <v>P</v>
          </cell>
          <cell r="AG11" t="str">
            <v>P</v>
          </cell>
          <cell r="AH11" t="str">
            <v>P</v>
          </cell>
          <cell r="AI11" t="str">
            <v>P</v>
          </cell>
          <cell r="AJ11" t="str">
            <v>P</v>
          </cell>
          <cell r="AK11" t="str">
            <v>P</v>
          </cell>
          <cell r="AL11" t="str">
            <v>P</v>
          </cell>
          <cell r="AM11" t="str">
            <v>P</v>
          </cell>
          <cell r="AN11">
            <v>8.6999999999999993</v>
          </cell>
          <cell r="AO11">
            <v>8.6</v>
          </cell>
          <cell r="AP11">
            <v>8.6</v>
          </cell>
          <cell r="AQ11">
            <v>8.6</v>
          </cell>
          <cell r="AR11">
            <v>9.1999999999999993</v>
          </cell>
          <cell r="AS11">
            <v>8.5</v>
          </cell>
          <cell r="AT11">
            <v>8.6999999999999993</v>
          </cell>
          <cell r="AU11">
            <v>9.1</v>
          </cell>
          <cell r="AV11">
            <v>0</v>
          </cell>
          <cell r="AW11">
            <v>0</v>
          </cell>
          <cell r="AX11">
            <v>0</v>
          </cell>
          <cell r="AY11">
            <v>0</v>
          </cell>
          <cell r="AZ11">
            <v>51</v>
          </cell>
          <cell r="BA11">
            <v>0</v>
          </cell>
          <cell r="BB11" t="str">
            <v>P</v>
          </cell>
          <cell r="BC11" t="str">
            <v>P</v>
          </cell>
          <cell r="BD11" t="str">
            <v>P</v>
          </cell>
          <cell r="BE11">
            <v>0</v>
          </cell>
          <cell r="BF11">
            <v>0</v>
          </cell>
          <cell r="BG11">
            <v>0</v>
          </cell>
          <cell r="BH11">
            <v>0</v>
          </cell>
          <cell r="BI11">
            <v>0</v>
          </cell>
          <cell r="BJ11">
            <v>0</v>
          </cell>
          <cell r="BK11">
            <v>0</v>
          </cell>
          <cell r="BL11">
            <v>7.5</v>
          </cell>
          <cell r="BM11">
            <v>0</v>
          </cell>
          <cell r="BN11">
            <v>0</v>
          </cell>
          <cell r="BO11">
            <v>0</v>
          </cell>
          <cell r="BP11">
            <v>8.1</v>
          </cell>
          <cell r="BQ11">
            <v>5</v>
          </cell>
          <cell r="BR11">
            <v>0</v>
          </cell>
          <cell r="BS11" t="str">
            <v>P</v>
          </cell>
          <cell r="BT11" t="str">
            <v>P</v>
          </cell>
          <cell r="BU11">
            <v>7.3</v>
          </cell>
          <cell r="BV11">
            <v>5.3</v>
          </cell>
          <cell r="BW11" t="str">
            <v>P</v>
          </cell>
          <cell r="BX11">
            <v>6.7</v>
          </cell>
          <cell r="BY11" t="str">
            <v>P</v>
          </cell>
          <cell r="BZ11">
            <v>6.3</v>
          </cell>
          <cell r="CA11" t="str">
            <v>P</v>
          </cell>
          <cell r="CB11" t="str">
            <v>P</v>
          </cell>
          <cell r="CC11" t="str">
            <v>P</v>
          </cell>
          <cell r="CD11" t="str">
            <v>P</v>
          </cell>
          <cell r="CE11">
            <v>7.3</v>
          </cell>
          <cell r="CF11" t="str">
            <v>P</v>
          </cell>
          <cell r="CG11">
            <v>6.5</v>
          </cell>
          <cell r="CH11">
            <v>0</v>
          </cell>
          <cell r="CI11" t="str">
            <v>P</v>
          </cell>
          <cell r="CJ11" t="str">
            <v>P</v>
          </cell>
          <cell r="CK11" t="str">
            <v>P</v>
          </cell>
          <cell r="CL11" t="str">
            <v>P</v>
          </cell>
          <cell r="CM11">
            <v>5.8</v>
          </cell>
          <cell r="CN11" t="str">
            <v>P</v>
          </cell>
          <cell r="CP11">
            <v>7.6</v>
          </cell>
          <cell r="CQ11">
            <v>55</v>
          </cell>
          <cell r="CR11">
            <v>0</v>
          </cell>
          <cell r="CS11" t="str">
            <v>P</v>
          </cell>
          <cell r="CT11">
            <v>8.1999999999999993</v>
          </cell>
          <cell r="CU11">
            <v>0</v>
          </cell>
          <cell r="CV11" t="str">
            <v>P</v>
          </cell>
          <cell r="CW11" t="str">
            <v>P</v>
          </cell>
          <cell r="CX11" t="str">
            <v>P</v>
          </cell>
          <cell r="CY11" t="str">
            <v>P</v>
          </cell>
          <cell r="CZ11">
            <v>7</v>
          </cell>
          <cell r="DA11">
            <v>6.5</v>
          </cell>
          <cell r="DB11">
            <v>7.4</v>
          </cell>
          <cell r="DC11">
            <v>0</v>
          </cell>
          <cell r="DD11">
            <v>8.5</v>
          </cell>
          <cell r="DE11">
            <v>0</v>
          </cell>
          <cell r="DF11">
            <v>0</v>
          </cell>
          <cell r="DG11">
            <v>8.5</v>
          </cell>
          <cell r="DH11">
            <v>8.5</v>
          </cell>
          <cell r="DI11">
            <v>9.1</v>
          </cell>
          <cell r="DJ11">
            <v>0</v>
          </cell>
          <cell r="DK11">
            <v>7</v>
          </cell>
          <cell r="DL11">
            <v>7</v>
          </cell>
          <cell r="DM11">
            <v>25</v>
          </cell>
          <cell r="DN11">
            <v>0</v>
          </cell>
          <cell r="DO11">
            <v>7.6</v>
          </cell>
          <cell r="DP11">
            <v>0</v>
          </cell>
          <cell r="DQ11">
            <v>7.6</v>
          </cell>
          <cell r="DR11">
            <v>5</v>
          </cell>
          <cell r="DS11">
            <v>0</v>
          </cell>
          <cell r="DT11">
            <v>141</v>
          </cell>
          <cell r="DU11">
            <v>0</v>
          </cell>
          <cell r="DV11">
            <v>140</v>
          </cell>
          <cell r="DW11">
            <v>136</v>
          </cell>
          <cell r="DX11">
            <v>0</v>
          </cell>
          <cell r="DY11">
            <v>135</v>
          </cell>
          <cell r="DZ11">
            <v>136</v>
          </cell>
          <cell r="EA11">
            <v>7.18</v>
          </cell>
          <cell r="EC11">
            <v>0</v>
          </cell>
          <cell r="EF11">
            <v>3.02</v>
          </cell>
          <cell r="EG11">
            <v>63</v>
          </cell>
          <cell r="EH11">
            <v>7.32</v>
          </cell>
          <cell r="EI11">
            <v>3.08</v>
          </cell>
          <cell r="EJ11" t="str">
            <v>ACC 403; ACC 441; FST 412; FST 414</v>
          </cell>
          <cell r="EK11">
            <v>61</v>
          </cell>
          <cell r="EL11">
            <v>78</v>
          </cell>
          <cell r="EM11">
            <v>7.04</v>
          </cell>
          <cell r="EN11">
            <v>7.09</v>
          </cell>
          <cell r="ER11">
            <v>52</v>
          </cell>
        </row>
        <row r="12">
          <cell r="B12">
            <v>1921255437</v>
          </cell>
          <cell r="C12" t="str">
            <v>Đoàn</v>
          </cell>
          <cell r="D12" t="str">
            <v>Phương</v>
          </cell>
          <cell r="E12" t="str">
            <v>Trung</v>
          </cell>
          <cell r="F12" t="str">
            <v>01/03/1991</v>
          </cell>
          <cell r="G12" t="str">
            <v>Nam</v>
          </cell>
          <cell r="H12" t="str">
            <v>Đã Đăng Ký (chưa học xong)</v>
          </cell>
          <cell r="I12">
            <v>8.4</v>
          </cell>
          <cell r="J12">
            <v>8</v>
          </cell>
          <cell r="K12">
            <v>8.1999999999999993</v>
          </cell>
          <cell r="L12" t="str">
            <v>P</v>
          </cell>
          <cell r="M12" t="str">
            <v>P</v>
          </cell>
          <cell r="N12" t="str">
            <v>P</v>
          </cell>
          <cell r="O12">
            <v>6.5</v>
          </cell>
          <cell r="P12">
            <v>0</v>
          </cell>
          <cell r="Q12" t="str">
            <v>P</v>
          </cell>
          <cell r="R12">
            <v>0</v>
          </cell>
          <cell r="S12" t="str">
            <v>P</v>
          </cell>
          <cell r="T12">
            <v>0</v>
          </cell>
          <cell r="U12">
            <v>0</v>
          </cell>
          <cell r="V12">
            <v>0</v>
          </cell>
          <cell r="W12">
            <v>9</v>
          </cell>
          <cell r="X12">
            <v>8.6</v>
          </cell>
          <cell r="Y12">
            <v>9</v>
          </cell>
          <cell r="Z12">
            <v>8.6</v>
          </cell>
          <cell r="AA12">
            <v>7.9</v>
          </cell>
          <cell r="AB12" t="str">
            <v>P</v>
          </cell>
          <cell r="AC12" t="str">
            <v>P</v>
          </cell>
          <cell r="AD12" t="str">
            <v>P</v>
          </cell>
          <cell r="AE12" t="str">
            <v>P</v>
          </cell>
          <cell r="AF12" t="str">
            <v>P</v>
          </cell>
          <cell r="AG12" t="str">
            <v>P</v>
          </cell>
          <cell r="AH12" t="str">
            <v>P</v>
          </cell>
          <cell r="AI12" t="str">
            <v>P</v>
          </cell>
          <cell r="AJ12" t="str">
            <v>P</v>
          </cell>
          <cell r="AK12" t="str">
            <v>P</v>
          </cell>
          <cell r="AL12" t="str">
            <v>P</v>
          </cell>
          <cell r="AM12" t="str">
            <v>P</v>
          </cell>
          <cell r="AN12">
            <v>8.6999999999999993</v>
          </cell>
          <cell r="AO12">
            <v>9.8000000000000007</v>
          </cell>
          <cell r="AP12">
            <v>9.3000000000000007</v>
          </cell>
          <cell r="AQ12">
            <v>8.4</v>
          </cell>
          <cell r="AR12">
            <v>9.6</v>
          </cell>
          <cell r="AS12">
            <v>8.6</v>
          </cell>
          <cell r="AT12">
            <v>9.5</v>
          </cell>
          <cell r="AU12">
            <v>9.1999999999999993</v>
          </cell>
          <cell r="AV12">
            <v>0</v>
          </cell>
          <cell r="AW12">
            <v>0</v>
          </cell>
          <cell r="AX12">
            <v>0</v>
          </cell>
          <cell r="AY12">
            <v>0</v>
          </cell>
          <cell r="AZ12">
            <v>51</v>
          </cell>
          <cell r="BA12">
            <v>0</v>
          </cell>
          <cell r="BB12" t="str">
            <v>P</v>
          </cell>
          <cell r="BC12" t="str">
            <v>P</v>
          </cell>
          <cell r="BD12" t="str">
            <v>P</v>
          </cell>
          <cell r="BE12">
            <v>0</v>
          </cell>
          <cell r="BF12">
            <v>0</v>
          </cell>
          <cell r="BG12">
            <v>0</v>
          </cell>
          <cell r="BH12">
            <v>0</v>
          </cell>
          <cell r="BI12">
            <v>0</v>
          </cell>
          <cell r="BJ12">
            <v>7.6</v>
          </cell>
          <cell r="BK12">
            <v>0</v>
          </cell>
          <cell r="BL12">
            <v>0</v>
          </cell>
          <cell r="BM12">
            <v>0</v>
          </cell>
          <cell r="BN12">
            <v>0</v>
          </cell>
          <cell r="BO12">
            <v>0</v>
          </cell>
          <cell r="BP12">
            <v>9.8000000000000007</v>
          </cell>
          <cell r="BQ12">
            <v>5</v>
          </cell>
          <cell r="BR12">
            <v>0</v>
          </cell>
          <cell r="BS12" t="str">
            <v>P</v>
          </cell>
          <cell r="BT12">
            <v>9.4</v>
          </cell>
          <cell r="BU12">
            <v>8.6</v>
          </cell>
          <cell r="BV12">
            <v>6.9</v>
          </cell>
          <cell r="BW12" t="str">
            <v>P</v>
          </cell>
          <cell r="BX12" t="str">
            <v>P</v>
          </cell>
          <cell r="BY12" t="str">
            <v>P</v>
          </cell>
          <cell r="BZ12">
            <v>9.8000000000000007</v>
          </cell>
          <cell r="CA12" t="str">
            <v>P</v>
          </cell>
          <cell r="CB12">
            <v>9.9</v>
          </cell>
          <cell r="CC12" t="str">
            <v>P</v>
          </cell>
          <cell r="CD12" t="str">
            <v>P</v>
          </cell>
          <cell r="CE12">
            <v>8.1999999999999993</v>
          </cell>
          <cell r="CF12" t="str">
            <v>P</v>
          </cell>
          <cell r="CG12">
            <v>8.9</v>
          </cell>
          <cell r="CH12">
            <v>0</v>
          </cell>
          <cell r="CI12">
            <v>7</v>
          </cell>
          <cell r="CJ12">
            <v>7</v>
          </cell>
          <cell r="CK12">
            <v>8.3000000000000007</v>
          </cell>
          <cell r="CL12" t="str">
            <v>P</v>
          </cell>
          <cell r="CM12" t="str">
            <v>P</v>
          </cell>
          <cell r="CN12" t="str">
            <v>P</v>
          </cell>
          <cell r="CP12">
            <v>9</v>
          </cell>
          <cell r="CQ12">
            <v>55</v>
          </cell>
          <cell r="CR12">
            <v>0</v>
          </cell>
          <cell r="CS12" t="str">
            <v>P</v>
          </cell>
          <cell r="CT12">
            <v>7.3</v>
          </cell>
          <cell r="CU12">
            <v>0</v>
          </cell>
          <cell r="CV12">
            <v>9.6</v>
          </cell>
          <cell r="CW12" t="str">
            <v>P</v>
          </cell>
          <cell r="CX12">
            <v>9.6</v>
          </cell>
          <cell r="CY12" t="str">
            <v>P</v>
          </cell>
          <cell r="CZ12" t="str">
            <v>P</v>
          </cell>
          <cell r="DA12">
            <v>8</v>
          </cell>
          <cell r="DB12">
            <v>7.3</v>
          </cell>
          <cell r="DC12" t="str">
            <v>P</v>
          </cell>
          <cell r="DD12">
            <v>0</v>
          </cell>
          <cell r="DE12">
            <v>0</v>
          </cell>
          <cell r="DF12">
            <v>0</v>
          </cell>
          <cell r="DG12" t="str">
            <v>P</v>
          </cell>
          <cell r="DH12">
            <v>8.5</v>
          </cell>
          <cell r="DI12">
            <v>8.1999999999999993</v>
          </cell>
          <cell r="DJ12">
            <v>0</v>
          </cell>
          <cell r="DK12" t="str">
            <v>P</v>
          </cell>
          <cell r="DL12" t="str">
            <v>P</v>
          </cell>
          <cell r="DM12">
            <v>25</v>
          </cell>
          <cell r="DN12">
            <v>0</v>
          </cell>
          <cell r="DO12">
            <v>8.6999999999999993</v>
          </cell>
          <cell r="DP12">
            <v>0</v>
          </cell>
          <cell r="DQ12">
            <v>8.6999999999999993</v>
          </cell>
          <cell r="DR12">
            <v>5</v>
          </cell>
          <cell r="DS12">
            <v>0</v>
          </cell>
          <cell r="DT12">
            <v>141</v>
          </cell>
          <cell r="DU12">
            <v>0</v>
          </cell>
          <cell r="DV12">
            <v>140</v>
          </cell>
          <cell r="DW12">
            <v>136</v>
          </cell>
          <cell r="DX12">
            <v>0</v>
          </cell>
          <cell r="DY12">
            <v>135</v>
          </cell>
          <cell r="DZ12">
            <v>136</v>
          </cell>
          <cell r="EA12">
            <v>8.39</v>
          </cell>
          <cell r="EC12">
            <v>0</v>
          </cell>
          <cell r="EF12">
            <v>3.9</v>
          </cell>
          <cell r="EG12">
            <v>69</v>
          </cell>
          <cell r="EH12">
            <v>8.4700000000000006</v>
          </cell>
          <cell r="EI12">
            <v>3.67</v>
          </cell>
          <cell r="EJ12">
            <v>0</v>
          </cell>
          <cell r="EK12">
            <v>66</v>
          </cell>
          <cell r="EL12">
            <v>73</v>
          </cell>
          <cell r="EM12">
            <v>8.39</v>
          </cell>
          <cell r="EN12">
            <v>8.42</v>
          </cell>
          <cell r="ER12">
            <v>58</v>
          </cell>
        </row>
        <row r="13">
          <cell r="B13">
            <v>1920257968</v>
          </cell>
          <cell r="C13" t="str">
            <v>Trần</v>
          </cell>
          <cell r="D13" t="str">
            <v>Mai</v>
          </cell>
          <cell r="E13" t="str">
            <v>Phương</v>
          </cell>
          <cell r="F13" t="str">
            <v>20/12/1991</v>
          </cell>
          <cell r="G13" t="str">
            <v>Nữ</v>
          </cell>
          <cell r="H13" t="str">
            <v>Đã Học Xong</v>
          </cell>
          <cell r="I13">
            <v>8.5</v>
          </cell>
          <cell r="J13">
            <v>8.1999999999999993</v>
          </cell>
          <cell r="K13">
            <v>6.5</v>
          </cell>
          <cell r="L13" t="str">
            <v>P</v>
          </cell>
          <cell r="M13">
            <v>8.8000000000000007</v>
          </cell>
          <cell r="N13" t="str">
            <v>P</v>
          </cell>
          <cell r="O13" t="str">
            <v>P</v>
          </cell>
          <cell r="P13">
            <v>0</v>
          </cell>
          <cell r="Q13" t="str">
            <v>P</v>
          </cell>
          <cell r="R13">
            <v>0</v>
          </cell>
          <cell r="S13" t="str">
            <v>P</v>
          </cell>
          <cell r="T13">
            <v>0</v>
          </cell>
          <cell r="U13">
            <v>0</v>
          </cell>
          <cell r="V13">
            <v>0</v>
          </cell>
          <cell r="W13">
            <v>7.9</v>
          </cell>
          <cell r="X13">
            <v>8.5</v>
          </cell>
          <cell r="Y13">
            <v>8.5</v>
          </cell>
          <cell r="Z13">
            <v>7.9</v>
          </cell>
          <cell r="AA13">
            <v>8</v>
          </cell>
          <cell r="AB13" t="str">
            <v>P</v>
          </cell>
          <cell r="AC13" t="str">
            <v>P</v>
          </cell>
          <cell r="AD13" t="str">
            <v>P</v>
          </cell>
          <cell r="AE13" t="str">
            <v>P</v>
          </cell>
          <cell r="AF13" t="str">
            <v>P</v>
          </cell>
          <cell r="AG13" t="str">
            <v>P</v>
          </cell>
          <cell r="AH13" t="str">
            <v>P</v>
          </cell>
          <cell r="AI13" t="str">
            <v>P</v>
          </cell>
          <cell r="AJ13" t="str">
            <v>P</v>
          </cell>
          <cell r="AK13" t="str">
            <v>P</v>
          </cell>
          <cell r="AL13" t="str">
            <v>P</v>
          </cell>
          <cell r="AM13" t="str">
            <v>P</v>
          </cell>
          <cell r="AN13">
            <v>9.1999999999999993</v>
          </cell>
          <cell r="AO13">
            <v>9.3000000000000007</v>
          </cell>
          <cell r="AP13">
            <v>9.5</v>
          </cell>
          <cell r="AQ13">
            <v>8.6</v>
          </cell>
          <cell r="AR13">
            <v>9.1999999999999993</v>
          </cell>
          <cell r="AS13">
            <v>9</v>
          </cell>
          <cell r="AT13">
            <v>9</v>
          </cell>
          <cell r="AU13">
            <v>9.1999999999999993</v>
          </cell>
          <cell r="AV13">
            <v>0</v>
          </cell>
          <cell r="AW13">
            <v>0</v>
          </cell>
          <cell r="AX13">
            <v>0</v>
          </cell>
          <cell r="AY13">
            <v>0</v>
          </cell>
          <cell r="AZ13">
            <v>51</v>
          </cell>
          <cell r="BA13">
            <v>0</v>
          </cell>
          <cell r="BB13" t="str">
            <v>P</v>
          </cell>
          <cell r="BC13" t="str">
            <v>P</v>
          </cell>
          <cell r="BD13" t="str">
            <v>P</v>
          </cell>
          <cell r="BE13">
            <v>0</v>
          </cell>
          <cell r="BF13">
            <v>0</v>
          </cell>
          <cell r="BG13">
            <v>0</v>
          </cell>
          <cell r="BH13">
            <v>0</v>
          </cell>
          <cell r="BI13">
            <v>0</v>
          </cell>
          <cell r="BJ13">
            <v>7.9</v>
          </cell>
          <cell r="BK13">
            <v>0</v>
          </cell>
          <cell r="BL13">
            <v>0</v>
          </cell>
          <cell r="BM13">
            <v>0</v>
          </cell>
          <cell r="BN13">
            <v>0</v>
          </cell>
          <cell r="BO13">
            <v>0</v>
          </cell>
          <cell r="BP13">
            <v>8.5</v>
          </cell>
          <cell r="BQ13">
            <v>5</v>
          </cell>
          <cell r="BR13">
            <v>0</v>
          </cell>
          <cell r="BS13" t="str">
            <v>P</v>
          </cell>
          <cell r="BT13" t="str">
            <v>P</v>
          </cell>
          <cell r="BU13">
            <v>6.2</v>
          </cell>
          <cell r="BV13">
            <v>6.4</v>
          </cell>
          <cell r="BW13">
            <v>7.9</v>
          </cell>
          <cell r="BX13" t="str">
            <v>P</v>
          </cell>
          <cell r="BY13" t="str">
            <v>P</v>
          </cell>
          <cell r="BZ13">
            <v>7.7</v>
          </cell>
          <cell r="CA13" t="str">
            <v>P</v>
          </cell>
          <cell r="CB13">
            <v>9.6999999999999993</v>
          </cell>
          <cell r="CC13" t="str">
            <v>P</v>
          </cell>
          <cell r="CD13" t="str">
            <v>P</v>
          </cell>
          <cell r="CE13">
            <v>5.8</v>
          </cell>
          <cell r="CF13">
            <v>7</v>
          </cell>
          <cell r="CG13" t="str">
            <v>P</v>
          </cell>
          <cell r="CH13">
            <v>0</v>
          </cell>
          <cell r="CI13" t="str">
            <v>P</v>
          </cell>
          <cell r="CJ13" t="str">
            <v>P</v>
          </cell>
          <cell r="CK13">
            <v>6.7</v>
          </cell>
          <cell r="CL13" t="str">
            <v>P</v>
          </cell>
          <cell r="CM13">
            <v>8.5</v>
          </cell>
          <cell r="CN13" t="str">
            <v>P</v>
          </cell>
          <cell r="CP13">
            <v>9.1</v>
          </cell>
          <cell r="CQ13">
            <v>55</v>
          </cell>
          <cell r="CR13">
            <v>0</v>
          </cell>
          <cell r="CS13" t="str">
            <v>P</v>
          </cell>
          <cell r="CT13">
            <v>6.8</v>
          </cell>
          <cell r="CU13">
            <v>0</v>
          </cell>
          <cell r="CV13">
            <v>8.8000000000000007</v>
          </cell>
          <cell r="CW13" t="str">
            <v>P</v>
          </cell>
          <cell r="CX13">
            <v>8.8000000000000007</v>
          </cell>
          <cell r="CY13" t="str">
            <v>P</v>
          </cell>
          <cell r="CZ13" t="str">
            <v>P</v>
          </cell>
          <cell r="DA13">
            <v>7.5</v>
          </cell>
          <cell r="DB13">
            <v>6.3</v>
          </cell>
          <cell r="DC13">
            <v>0</v>
          </cell>
          <cell r="DD13">
            <v>8.3000000000000007</v>
          </cell>
          <cell r="DE13">
            <v>0</v>
          </cell>
          <cell r="DF13">
            <v>0</v>
          </cell>
          <cell r="DG13">
            <v>8.3000000000000007</v>
          </cell>
          <cell r="DH13">
            <v>7.7</v>
          </cell>
          <cell r="DI13">
            <v>7.8</v>
          </cell>
          <cell r="DJ13">
            <v>0</v>
          </cell>
          <cell r="DK13">
            <v>8.5</v>
          </cell>
          <cell r="DL13">
            <v>8.5</v>
          </cell>
          <cell r="DM13">
            <v>25</v>
          </cell>
          <cell r="DN13">
            <v>0</v>
          </cell>
          <cell r="DO13">
            <v>6.6</v>
          </cell>
          <cell r="DP13">
            <v>0</v>
          </cell>
          <cell r="DQ13">
            <v>6.6</v>
          </cell>
          <cell r="DR13">
            <v>5</v>
          </cell>
          <cell r="DS13">
            <v>0</v>
          </cell>
          <cell r="DT13">
            <v>141</v>
          </cell>
          <cell r="DU13">
            <v>0</v>
          </cell>
          <cell r="DV13">
            <v>140</v>
          </cell>
          <cell r="DW13">
            <v>136</v>
          </cell>
          <cell r="DX13">
            <v>0</v>
          </cell>
          <cell r="DY13">
            <v>135</v>
          </cell>
          <cell r="DZ13">
            <v>136</v>
          </cell>
          <cell r="EA13">
            <v>7.77</v>
          </cell>
          <cell r="EC13">
            <v>0</v>
          </cell>
          <cell r="EF13">
            <v>3.84</v>
          </cell>
          <cell r="EG13">
            <v>74</v>
          </cell>
          <cell r="EH13">
            <v>7.76</v>
          </cell>
          <cell r="EI13">
            <v>3.31</v>
          </cell>
          <cell r="EJ13">
            <v>0</v>
          </cell>
          <cell r="EK13">
            <v>72</v>
          </cell>
          <cell r="EL13">
            <v>67</v>
          </cell>
          <cell r="EM13">
            <v>7.65</v>
          </cell>
          <cell r="EN13">
            <v>7.57</v>
          </cell>
          <cell r="ER13">
            <v>63</v>
          </cell>
        </row>
        <row r="14">
          <cell r="B14">
            <v>1920255434</v>
          </cell>
          <cell r="C14" t="str">
            <v>Thái</v>
          </cell>
          <cell r="D14" t="str">
            <v>Hàn</v>
          </cell>
          <cell r="E14" t="str">
            <v>Ni</v>
          </cell>
          <cell r="F14" t="str">
            <v>13/04/1991</v>
          </cell>
          <cell r="G14" t="str">
            <v>Nữ</v>
          </cell>
          <cell r="H14" t="str">
            <v>Đã Đăng Ký (chưa học xong)</v>
          </cell>
          <cell r="I14" t="str">
            <v>P</v>
          </cell>
          <cell r="J14" t="str">
            <v>P</v>
          </cell>
          <cell r="K14">
            <v>6.6</v>
          </cell>
          <cell r="L14" t="str">
            <v>P</v>
          </cell>
          <cell r="M14" t="str">
            <v>P</v>
          </cell>
          <cell r="N14">
            <v>5.2</v>
          </cell>
          <cell r="O14">
            <v>5.0999999999999996</v>
          </cell>
          <cell r="P14" t="str">
            <v>P</v>
          </cell>
          <cell r="Q14">
            <v>0</v>
          </cell>
          <cell r="R14">
            <v>0</v>
          </cell>
          <cell r="S14" t="str">
            <v>P</v>
          </cell>
          <cell r="T14">
            <v>0</v>
          </cell>
          <cell r="U14">
            <v>0</v>
          </cell>
          <cell r="V14">
            <v>0</v>
          </cell>
          <cell r="W14">
            <v>7.9</v>
          </cell>
          <cell r="X14">
            <v>8.1999999999999993</v>
          </cell>
          <cell r="Y14">
            <v>8.1999999999999993</v>
          </cell>
          <cell r="Z14">
            <v>7.9</v>
          </cell>
          <cell r="AA14" t="str">
            <v>P</v>
          </cell>
          <cell r="AB14" t="str">
            <v>P</v>
          </cell>
          <cell r="AC14" t="str">
            <v>P</v>
          </cell>
          <cell r="AD14">
            <v>7.2</v>
          </cell>
          <cell r="AE14" t="str">
            <v>P</v>
          </cell>
          <cell r="AF14" t="str">
            <v>P</v>
          </cell>
          <cell r="AG14" t="str">
            <v>P</v>
          </cell>
          <cell r="AH14" t="str">
            <v>P</v>
          </cell>
          <cell r="AI14" t="str">
            <v>P</v>
          </cell>
          <cell r="AJ14" t="str">
            <v>P</v>
          </cell>
          <cell r="AK14" t="str">
            <v>P</v>
          </cell>
          <cell r="AL14" t="str">
            <v>P</v>
          </cell>
          <cell r="AM14" t="str">
            <v>P</v>
          </cell>
          <cell r="AN14">
            <v>7.3</v>
          </cell>
          <cell r="AO14">
            <v>8.4</v>
          </cell>
          <cell r="AP14">
            <v>8.6</v>
          </cell>
          <cell r="AQ14">
            <v>6.3</v>
          </cell>
          <cell r="AR14">
            <v>7.2</v>
          </cell>
          <cell r="AS14">
            <v>5.7</v>
          </cell>
          <cell r="AT14">
            <v>8.3000000000000007</v>
          </cell>
          <cell r="AU14">
            <v>6.6</v>
          </cell>
          <cell r="AV14">
            <v>0</v>
          </cell>
          <cell r="AW14">
            <v>0</v>
          </cell>
          <cell r="AX14">
            <v>0</v>
          </cell>
          <cell r="AY14">
            <v>0</v>
          </cell>
          <cell r="AZ14">
            <v>51</v>
          </cell>
          <cell r="BA14">
            <v>0</v>
          </cell>
          <cell r="BB14" t="str">
            <v>P</v>
          </cell>
          <cell r="BC14" t="str">
            <v>P</v>
          </cell>
          <cell r="BD14" t="str">
            <v>P</v>
          </cell>
          <cell r="BE14">
            <v>0</v>
          </cell>
          <cell r="BF14">
            <v>0</v>
          </cell>
          <cell r="BG14">
            <v>0</v>
          </cell>
          <cell r="BH14">
            <v>0</v>
          </cell>
          <cell r="BI14">
            <v>0</v>
          </cell>
          <cell r="BJ14">
            <v>7.5</v>
          </cell>
          <cell r="BK14">
            <v>0</v>
          </cell>
          <cell r="BL14">
            <v>0</v>
          </cell>
          <cell r="BM14">
            <v>0</v>
          </cell>
          <cell r="BN14">
            <v>0</v>
          </cell>
          <cell r="BO14">
            <v>0</v>
          </cell>
          <cell r="BP14">
            <v>7.9</v>
          </cell>
          <cell r="BQ14">
            <v>5</v>
          </cell>
          <cell r="BR14">
            <v>0</v>
          </cell>
          <cell r="BS14" t="str">
            <v>P</v>
          </cell>
          <cell r="BT14" t="str">
            <v>P</v>
          </cell>
          <cell r="BU14">
            <v>7.2</v>
          </cell>
          <cell r="BV14">
            <v>6.9</v>
          </cell>
          <cell r="BW14" t="str">
            <v>P</v>
          </cell>
          <cell r="BX14">
            <v>7.5</v>
          </cell>
          <cell r="BY14" t="str">
            <v>P</v>
          </cell>
          <cell r="BZ14">
            <v>6.8</v>
          </cell>
          <cell r="CA14" t="str">
            <v>P</v>
          </cell>
          <cell r="CB14" t="str">
            <v>P</v>
          </cell>
          <cell r="CC14" t="str">
            <v>P</v>
          </cell>
          <cell r="CD14" t="str">
            <v>P</v>
          </cell>
          <cell r="CE14">
            <v>7.5</v>
          </cell>
          <cell r="CF14">
            <v>5.2</v>
          </cell>
          <cell r="CG14" t="str">
            <v>P</v>
          </cell>
          <cell r="CH14">
            <v>0</v>
          </cell>
          <cell r="CI14" t="str">
            <v>P</v>
          </cell>
          <cell r="CJ14" t="str">
            <v>P</v>
          </cell>
          <cell r="CK14" t="str">
            <v>P</v>
          </cell>
          <cell r="CL14" t="str">
            <v>P</v>
          </cell>
          <cell r="CM14" t="str">
            <v>P</v>
          </cell>
          <cell r="CN14" t="str">
            <v>P</v>
          </cell>
          <cell r="CP14">
            <v>8.1999999999999993</v>
          </cell>
          <cell r="CQ14">
            <v>55</v>
          </cell>
          <cell r="CR14">
            <v>0</v>
          </cell>
          <cell r="CS14">
            <v>5.9</v>
          </cell>
          <cell r="CT14">
            <v>6.9</v>
          </cell>
          <cell r="CU14">
            <v>0</v>
          </cell>
          <cell r="CV14" t="str">
            <v>P</v>
          </cell>
          <cell r="CW14" t="str">
            <v>P</v>
          </cell>
          <cell r="CX14" t="str">
            <v>P</v>
          </cell>
          <cell r="CY14" t="str">
            <v>P</v>
          </cell>
          <cell r="CZ14" t="str">
            <v>P</v>
          </cell>
          <cell r="DA14">
            <v>5</v>
          </cell>
          <cell r="DB14">
            <v>6.2</v>
          </cell>
          <cell r="DC14">
            <v>0</v>
          </cell>
          <cell r="DD14">
            <v>7.3</v>
          </cell>
          <cell r="DE14">
            <v>0</v>
          </cell>
          <cell r="DF14">
            <v>0</v>
          </cell>
          <cell r="DG14">
            <v>7.3</v>
          </cell>
          <cell r="DH14">
            <v>8.5</v>
          </cell>
          <cell r="DI14">
            <v>8.9</v>
          </cell>
          <cell r="DJ14">
            <v>0</v>
          </cell>
          <cell r="DK14">
            <v>7.3</v>
          </cell>
          <cell r="DL14">
            <v>7.3</v>
          </cell>
          <cell r="DM14">
            <v>25</v>
          </cell>
          <cell r="DN14">
            <v>0</v>
          </cell>
          <cell r="DO14">
            <v>6.2</v>
          </cell>
          <cell r="DP14">
            <v>0</v>
          </cell>
          <cell r="DQ14">
            <v>6.2</v>
          </cell>
          <cell r="DR14">
            <v>5</v>
          </cell>
          <cell r="DS14">
            <v>0</v>
          </cell>
          <cell r="DT14">
            <v>141</v>
          </cell>
          <cell r="DU14">
            <v>0</v>
          </cell>
          <cell r="DV14">
            <v>136</v>
          </cell>
          <cell r="DW14">
            <v>136</v>
          </cell>
          <cell r="DX14">
            <v>0</v>
          </cell>
          <cell r="DY14">
            <v>131</v>
          </cell>
          <cell r="DZ14">
            <v>136</v>
          </cell>
          <cell r="EA14">
            <v>6.77</v>
          </cell>
          <cell r="EC14">
            <v>0</v>
          </cell>
          <cell r="EF14">
            <v>2.82</v>
          </cell>
          <cell r="EG14">
            <v>63</v>
          </cell>
          <cell r="EH14">
            <v>6.73</v>
          </cell>
          <cell r="EI14">
            <v>2.67</v>
          </cell>
          <cell r="EJ14" t="str">
            <v/>
          </cell>
          <cell r="EK14">
            <v>61</v>
          </cell>
          <cell r="EL14">
            <v>78</v>
          </cell>
          <cell r="EM14">
            <v>6.64</v>
          </cell>
          <cell r="EN14">
            <v>6.6</v>
          </cell>
          <cell r="ER14">
            <v>52</v>
          </cell>
        </row>
        <row r="15">
          <cell r="B15">
            <v>1920255420</v>
          </cell>
          <cell r="C15" t="str">
            <v>Trịnh</v>
          </cell>
          <cell r="D15" t="str">
            <v>Thụy Ngọc</v>
          </cell>
          <cell r="E15" t="str">
            <v>Hòa</v>
          </cell>
          <cell r="F15">
            <v>0</v>
          </cell>
          <cell r="G15" t="str">
            <v>Nữ</v>
          </cell>
          <cell r="H15" t="str">
            <v>Đã Đăng Ký (chưa học xong)</v>
          </cell>
          <cell r="I15">
            <v>8.1999999999999993</v>
          </cell>
          <cell r="J15">
            <v>7.9</v>
          </cell>
          <cell r="K15">
            <v>8.6999999999999993</v>
          </cell>
          <cell r="L15" t="str">
            <v>P</v>
          </cell>
          <cell r="M15" t="str">
            <v>P</v>
          </cell>
          <cell r="N15" t="str">
            <v>P</v>
          </cell>
          <cell r="O15">
            <v>7.6</v>
          </cell>
          <cell r="P15">
            <v>0</v>
          </cell>
          <cell r="Q15" t="str">
            <v>P</v>
          </cell>
          <cell r="R15">
            <v>0</v>
          </cell>
          <cell r="S15" t="str">
            <v>P</v>
          </cell>
          <cell r="T15">
            <v>0</v>
          </cell>
          <cell r="U15">
            <v>0</v>
          </cell>
          <cell r="V15">
            <v>0</v>
          </cell>
          <cell r="W15">
            <v>8.4</v>
          </cell>
          <cell r="X15">
            <v>8.6</v>
          </cell>
          <cell r="Y15">
            <v>8.6</v>
          </cell>
          <cell r="Z15">
            <v>8.4</v>
          </cell>
          <cell r="AA15">
            <v>8.5</v>
          </cell>
          <cell r="AB15" t="str">
            <v>P</v>
          </cell>
          <cell r="AC15" t="str">
            <v>P</v>
          </cell>
          <cell r="AD15" t="str">
            <v>P</v>
          </cell>
          <cell r="AE15" t="str">
            <v>P</v>
          </cell>
          <cell r="AF15" t="str">
            <v>P</v>
          </cell>
          <cell r="AG15" t="str">
            <v>P</v>
          </cell>
          <cell r="AH15" t="str">
            <v>P</v>
          </cell>
          <cell r="AI15" t="str">
            <v>P</v>
          </cell>
          <cell r="AJ15" t="str">
            <v>P</v>
          </cell>
          <cell r="AK15" t="str">
            <v>P</v>
          </cell>
          <cell r="AL15" t="str">
            <v>P</v>
          </cell>
          <cell r="AM15" t="str">
            <v>P</v>
          </cell>
          <cell r="AN15">
            <v>6</v>
          </cell>
          <cell r="AO15">
            <v>7.1</v>
          </cell>
          <cell r="AP15">
            <v>5.4</v>
          </cell>
          <cell r="AQ15">
            <v>7.9</v>
          </cell>
          <cell r="AR15">
            <v>7.3</v>
          </cell>
          <cell r="AS15">
            <v>6.9</v>
          </cell>
          <cell r="AT15" t="str">
            <v>X</v>
          </cell>
          <cell r="AU15">
            <v>7.2</v>
          </cell>
          <cell r="AV15">
            <v>0</v>
          </cell>
          <cell r="AW15">
            <v>0</v>
          </cell>
          <cell r="AX15">
            <v>0</v>
          </cell>
          <cell r="AY15">
            <v>0</v>
          </cell>
          <cell r="AZ15">
            <v>50</v>
          </cell>
          <cell r="BA15">
            <v>0</v>
          </cell>
          <cell r="BB15" t="str">
            <v>P</v>
          </cell>
          <cell r="BC15" t="str">
            <v>P</v>
          </cell>
          <cell r="BD15" t="str">
            <v>P</v>
          </cell>
          <cell r="BE15">
            <v>0</v>
          </cell>
          <cell r="BF15">
            <v>0</v>
          </cell>
          <cell r="BG15">
            <v>0</v>
          </cell>
          <cell r="BH15">
            <v>0</v>
          </cell>
          <cell r="BI15">
            <v>0</v>
          </cell>
          <cell r="BJ15">
            <v>0</v>
          </cell>
          <cell r="BK15">
            <v>0</v>
          </cell>
          <cell r="BL15">
            <v>8.9</v>
          </cell>
          <cell r="BM15">
            <v>0</v>
          </cell>
          <cell r="BN15">
            <v>0</v>
          </cell>
          <cell r="BO15">
            <v>0</v>
          </cell>
          <cell r="BP15">
            <v>7.1</v>
          </cell>
          <cell r="BQ15">
            <v>5</v>
          </cell>
          <cell r="BR15">
            <v>0</v>
          </cell>
          <cell r="BS15" t="str">
            <v>P</v>
          </cell>
          <cell r="BT15">
            <v>10</v>
          </cell>
          <cell r="BU15">
            <v>8.8000000000000007</v>
          </cell>
          <cell r="BV15">
            <v>9.1</v>
          </cell>
          <cell r="BW15" t="str">
            <v>P</v>
          </cell>
          <cell r="BX15" t="str">
            <v>P</v>
          </cell>
          <cell r="BY15" t="str">
            <v>P</v>
          </cell>
          <cell r="BZ15">
            <v>6.5</v>
          </cell>
          <cell r="CA15" t="str">
            <v>P</v>
          </cell>
          <cell r="CB15">
            <v>9.3000000000000007</v>
          </cell>
          <cell r="CC15" t="str">
            <v>P</v>
          </cell>
          <cell r="CD15" t="str">
            <v>P</v>
          </cell>
          <cell r="CE15">
            <v>8.8000000000000007</v>
          </cell>
          <cell r="CF15">
            <v>8.6999999999999993</v>
          </cell>
          <cell r="CG15">
            <v>7.2</v>
          </cell>
          <cell r="CH15">
            <v>0</v>
          </cell>
          <cell r="CI15" t="str">
            <v>P</v>
          </cell>
          <cell r="CJ15" t="str">
            <v>P</v>
          </cell>
          <cell r="CK15">
            <v>8</v>
          </cell>
          <cell r="CL15">
            <v>8.5</v>
          </cell>
          <cell r="CM15">
            <v>8.9</v>
          </cell>
          <cell r="CN15" t="str">
            <v>P</v>
          </cell>
          <cell r="CP15">
            <v>9</v>
          </cell>
          <cell r="CQ15">
            <v>55</v>
          </cell>
          <cell r="CR15">
            <v>0</v>
          </cell>
          <cell r="CS15">
            <v>8.9</v>
          </cell>
          <cell r="CT15">
            <v>7.3</v>
          </cell>
          <cell r="CU15">
            <v>0</v>
          </cell>
          <cell r="CV15">
            <v>7.8</v>
          </cell>
          <cell r="CW15">
            <v>8.4</v>
          </cell>
          <cell r="CX15">
            <v>8.4</v>
          </cell>
          <cell r="CY15">
            <v>7.8</v>
          </cell>
          <cell r="CZ15" t="str">
            <v>P</v>
          </cell>
          <cell r="DA15">
            <v>7.4</v>
          </cell>
          <cell r="DB15">
            <v>7.8</v>
          </cell>
          <cell r="DC15">
            <v>0</v>
          </cell>
          <cell r="DD15">
            <v>8.3000000000000007</v>
          </cell>
          <cell r="DE15">
            <v>0</v>
          </cell>
          <cell r="DF15">
            <v>0</v>
          </cell>
          <cell r="DG15">
            <v>8.3000000000000007</v>
          </cell>
          <cell r="DH15">
            <v>8.5</v>
          </cell>
          <cell r="DI15">
            <v>8.9</v>
          </cell>
          <cell r="DJ15">
            <v>0</v>
          </cell>
          <cell r="DK15">
            <v>9.1</v>
          </cell>
          <cell r="DL15">
            <v>9.1</v>
          </cell>
          <cell r="DM15">
            <v>25</v>
          </cell>
          <cell r="DN15">
            <v>0</v>
          </cell>
          <cell r="DO15">
            <v>8</v>
          </cell>
          <cell r="DP15">
            <v>0</v>
          </cell>
          <cell r="DQ15">
            <v>8</v>
          </cell>
          <cell r="DR15">
            <v>5</v>
          </cell>
          <cell r="DS15">
            <v>0</v>
          </cell>
          <cell r="DT15">
            <v>140</v>
          </cell>
          <cell r="DU15">
            <v>0</v>
          </cell>
          <cell r="DV15">
            <v>136</v>
          </cell>
          <cell r="DW15">
            <v>135</v>
          </cell>
          <cell r="DX15">
            <v>0</v>
          </cell>
          <cell r="DY15">
            <v>131</v>
          </cell>
          <cell r="DZ15">
            <v>135</v>
          </cell>
          <cell r="EA15">
            <v>8.6199999999999992</v>
          </cell>
          <cell r="EC15">
            <v>0</v>
          </cell>
          <cell r="EF15">
            <v>4.7699999999999996</v>
          </cell>
          <cell r="EG15">
            <v>83</v>
          </cell>
          <cell r="EH15">
            <v>8.1999999999999993</v>
          </cell>
          <cell r="EI15">
            <v>3.59</v>
          </cell>
          <cell r="EJ15" t="str">
            <v/>
          </cell>
          <cell r="EK15">
            <v>82</v>
          </cell>
          <cell r="EL15">
            <v>57</v>
          </cell>
          <cell r="EM15">
            <v>8.27</v>
          </cell>
          <cell r="EN15">
            <v>8.25</v>
          </cell>
          <cell r="ER15">
            <v>70</v>
          </cell>
        </row>
      </sheetData>
      <sheetData sheetId="2" refreshError="1"/>
      <sheetData sheetId="3" refreshError="1"/>
      <sheetData sheetId="4" refreshError="1"/>
      <sheetData sheetId="5" refreshError="1"/>
      <sheetData sheetId="6" refreshError="1"/>
      <sheetData sheetId="7" refreshError="1"/>
      <sheetData sheetId="8">
        <row r="6">
          <cell r="B6">
            <v>161325745</v>
          </cell>
          <cell r="C6" t="str">
            <v>Trương Thị Kiều</v>
          </cell>
          <cell r="D6" t="str">
            <v>Trang</v>
          </cell>
          <cell r="E6" t="str">
            <v>15/02/1992</v>
          </cell>
          <cell r="F6" t="str">
            <v>D19KKT</v>
          </cell>
          <cell r="G6" t="str">
            <v>Quảng Bình</v>
          </cell>
          <cell r="H6" t="str">
            <v>Nữ</v>
          </cell>
          <cell r="I6" t="str">
            <v>0121.555.0778</v>
          </cell>
          <cell r="J6" t="str">
            <v>Kế toán kiểm toán</v>
          </cell>
          <cell r="N6">
            <v>8.6</v>
          </cell>
          <cell r="O6">
            <v>8.6</v>
          </cell>
          <cell r="R6">
            <v>8.6</v>
          </cell>
          <cell r="S6">
            <v>8.6</v>
          </cell>
          <cell r="V6">
            <v>8.6</v>
          </cell>
          <cell r="W6">
            <v>8.6</v>
          </cell>
          <cell r="X6">
            <v>8</v>
          </cell>
          <cell r="AA6">
            <v>8</v>
          </cell>
          <cell r="AB6">
            <v>8.6</v>
          </cell>
          <cell r="AC6" t="str">
            <v>BVKL</v>
          </cell>
          <cell r="AE6" t="str">
            <v>Tốt</v>
          </cell>
          <cell r="AF6" t="str">
            <v>Đ</v>
          </cell>
          <cell r="AG6" t="str">
            <v>Đ</v>
          </cell>
          <cell r="AI6" t="str">
            <v>Đạt</v>
          </cell>
          <cell r="AK6" t="str">
            <v>Đ</v>
          </cell>
          <cell r="AL6" t="str">
            <v>Đạt</v>
          </cell>
          <cell r="AO6" t="str">
            <v>Đ</v>
          </cell>
        </row>
        <row r="7">
          <cell r="B7">
            <v>1920255416</v>
          </cell>
          <cell r="C7" t="str">
            <v>Bùi Thị Việt</v>
          </cell>
          <cell r="D7" t="str">
            <v>Trinh</v>
          </cell>
          <cell r="E7" t="str">
            <v>04/04/1992</v>
          </cell>
          <cell r="F7" t="str">
            <v>D19KKT</v>
          </cell>
          <cell r="G7" t="str">
            <v>Quảng Bình</v>
          </cell>
          <cell r="H7" t="str">
            <v>Nữ</v>
          </cell>
          <cell r="I7" t="str">
            <v>0976892104</v>
          </cell>
          <cell r="J7" t="str">
            <v>Kế toán kiểm toán</v>
          </cell>
          <cell r="N7">
            <v>8.1</v>
          </cell>
          <cell r="O7">
            <v>8.1</v>
          </cell>
          <cell r="R7">
            <v>8.1</v>
          </cell>
          <cell r="S7">
            <v>8.1</v>
          </cell>
          <cell r="V7">
            <v>8.1</v>
          </cell>
          <cell r="W7">
            <v>8.1</v>
          </cell>
          <cell r="X7">
            <v>8</v>
          </cell>
          <cell r="AA7">
            <v>8</v>
          </cell>
          <cell r="AB7">
            <v>8.1</v>
          </cell>
          <cell r="AC7" t="str">
            <v>BVKL</v>
          </cell>
          <cell r="AE7" t="str">
            <v>Tốt</v>
          </cell>
          <cell r="AF7" t="str">
            <v>Đ</v>
          </cell>
          <cell r="AG7" t="str">
            <v>Đ</v>
          </cell>
          <cell r="AI7" t="str">
            <v>Đạt</v>
          </cell>
          <cell r="AK7" t="str">
            <v>Đ</v>
          </cell>
          <cell r="AL7" t="str">
            <v>Đạt</v>
          </cell>
          <cell r="AO7" t="str">
            <v>Đ</v>
          </cell>
        </row>
        <row r="8">
          <cell r="B8">
            <v>1920255420</v>
          </cell>
          <cell r="C8" t="str">
            <v>Trịnh Thụy Ngọc</v>
          </cell>
          <cell r="D8" t="str">
            <v>Hòa</v>
          </cell>
          <cell r="E8" t="str">
            <v>12/11/1991</v>
          </cell>
          <cell r="F8" t="str">
            <v>D19KKT</v>
          </cell>
          <cell r="G8" t="str">
            <v>Quảng Nam</v>
          </cell>
          <cell r="H8" t="str">
            <v>Nữ</v>
          </cell>
          <cell r="I8" t="str">
            <v>01263107152</v>
          </cell>
          <cell r="J8" t="str">
            <v>Kế toán kiểm toán</v>
          </cell>
          <cell r="L8">
            <v>8.5</v>
          </cell>
          <cell r="O8">
            <v>8.5</v>
          </cell>
          <cell r="P8">
            <v>10</v>
          </cell>
          <cell r="S8">
            <v>10</v>
          </cell>
          <cell r="T8">
            <v>6.6</v>
          </cell>
          <cell r="W8">
            <v>6.6</v>
          </cell>
          <cell r="X8">
            <v>8.5</v>
          </cell>
          <cell r="AA8">
            <v>8.5</v>
          </cell>
          <cell r="AB8">
            <v>8.0399999999999991</v>
          </cell>
          <cell r="AE8" t="str">
            <v>Tốt</v>
          </cell>
          <cell r="AF8" t="str">
            <v>Đ</v>
          </cell>
          <cell r="AG8" t="str">
            <v>Đ</v>
          </cell>
          <cell r="AH8" t="str">
            <v>ĐẠT</v>
          </cell>
          <cell r="AK8" t="str">
            <v>Đ</v>
          </cell>
          <cell r="AL8" t="str">
            <v>Đạt</v>
          </cell>
          <cell r="AO8" t="str">
            <v>Đ</v>
          </cell>
        </row>
        <row r="9">
          <cell r="B9">
            <v>161325848</v>
          </cell>
          <cell r="C9" t="str">
            <v>Lưu Thị Thùy</v>
          </cell>
          <cell r="D9" t="str">
            <v>Linh</v>
          </cell>
          <cell r="E9" t="str">
            <v>09/10/1992</v>
          </cell>
          <cell r="F9" t="str">
            <v>D19KKT</v>
          </cell>
          <cell r="G9" t="str">
            <v>Quảng Bình</v>
          </cell>
          <cell r="H9" t="str">
            <v>Nữ</v>
          </cell>
          <cell r="I9" t="str">
            <v>0934728688</v>
          </cell>
          <cell r="J9" t="str">
            <v>Kế toán kiểm toán</v>
          </cell>
          <cell r="L9">
            <v>7</v>
          </cell>
          <cell r="O9">
            <v>7</v>
          </cell>
          <cell r="P9">
            <v>9</v>
          </cell>
          <cell r="S9">
            <v>9</v>
          </cell>
          <cell r="T9">
            <v>7.4</v>
          </cell>
          <cell r="W9">
            <v>7.4</v>
          </cell>
          <cell r="X9">
            <v>8</v>
          </cell>
          <cell r="AA9">
            <v>8</v>
          </cell>
          <cell r="AB9">
            <v>7.56</v>
          </cell>
          <cell r="AE9" t="str">
            <v>Tốt</v>
          </cell>
          <cell r="AF9" t="str">
            <v>Đ</v>
          </cell>
          <cell r="AG9" t="str">
            <v>Đ</v>
          </cell>
          <cell r="AH9" t="str">
            <v>ĐẠT</v>
          </cell>
          <cell r="AK9" t="str">
            <v>Đ</v>
          </cell>
          <cell r="AL9" t="str">
            <v>Đạt</v>
          </cell>
          <cell r="AO9" t="str">
            <v>Đ</v>
          </cell>
        </row>
        <row r="10">
          <cell r="B10">
            <v>1920255434</v>
          </cell>
          <cell r="C10" t="str">
            <v>Thái Hàn</v>
          </cell>
          <cell r="D10" t="str">
            <v>Ni</v>
          </cell>
          <cell r="E10" t="str">
            <v>13/04/1991</v>
          </cell>
          <cell r="F10" t="str">
            <v>D19KKT</v>
          </cell>
          <cell r="G10" t="str">
            <v>Quảng Nam</v>
          </cell>
          <cell r="H10" t="str">
            <v>Nữ</v>
          </cell>
          <cell r="I10" t="str">
            <v>01229073735</v>
          </cell>
          <cell r="J10" t="str">
            <v>Kế toán kiểm toán</v>
          </cell>
          <cell r="L10">
            <v>7.3</v>
          </cell>
          <cell r="O10">
            <v>7.3</v>
          </cell>
          <cell r="P10">
            <v>5.5</v>
          </cell>
          <cell r="S10">
            <v>5.5</v>
          </cell>
          <cell r="T10">
            <v>3.1</v>
          </cell>
          <cell r="U10">
            <v>5.5</v>
          </cell>
          <cell r="W10">
            <v>5.5</v>
          </cell>
          <cell r="X10">
            <v>5.5</v>
          </cell>
          <cell r="AA10">
            <v>5.5</v>
          </cell>
          <cell r="AB10">
            <v>6.22</v>
          </cell>
          <cell r="AE10" t="str">
            <v>Tốt</v>
          </cell>
          <cell r="AF10" t="str">
            <v>Đ</v>
          </cell>
          <cell r="AG10" t="str">
            <v>Đ</v>
          </cell>
          <cell r="AH10" t="str">
            <v>Hỏng</v>
          </cell>
          <cell r="AK10" t="str">
            <v xml:space="preserve"> </v>
          </cell>
          <cell r="AL10" t="str">
            <v>Đạt</v>
          </cell>
          <cell r="AO10" t="str">
            <v>Đ</v>
          </cell>
        </row>
        <row r="11">
          <cell r="B11">
            <v>1920257968</v>
          </cell>
          <cell r="C11" t="str">
            <v>Trần Mai</v>
          </cell>
          <cell r="D11" t="str">
            <v>Phương</v>
          </cell>
          <cell r="E11" t="str">
            <v>20/12/1991</v>
          </cell>
          <cell r="F11" t="str">
            <v>D19KKT</v>
          </cell>
          <cell r="G11" t="str">
            <v>KHÁNH HÒA</v>
          </cell>
          <cell r="H11" t="str">
            <v>Nữ</v>
          </cell>
          <cell r="I11" t="str">
            <v>01215505838</v>
          </cell>
          <cell r="J11" t="str">
            <v>Kế toán kiểm toán</v>
          </cell>
          <cell r="L11">
            <v>7</v>
          </cell>
          <cell r="O11">
            <v>7</v>
          </cell>
          <cell r="P11">
            <v>7.4</v>
          </cell>
          <cell r="S11">
            <v>7.4</v>
          </cell>
          <cell r="T11">
            <v>5.7</v>
          </cell>
          <cell r="W11">
            <v>5.7</v>
          </cell>
          <cell r="X11">
            <v>8.5</v>
          </cell>
          <cell r="AA11">
            <v>8.5</v>
          </cell>
          <cell r="AB11">
            <v>6.56</v>
          </cell>
          <cell r="AE11" t="str">
            <v>Tốt</v>
          </cell>
          <cell r="AF11" t="str">
            <v>Đ</v>
          </cell>
          <cell r="AG11" t="str">
            <v>Đ</v>
          </cell>
          <cell r="AI11" t="str">
            <v>Đạt</v>
          </cell>
          <cell r="AK11" t="str">
            <v>Đ</v>
          </cell>
          <cell r="AL11" t="str">
            <v>Đạt</v>
          </cell>
          <cell r="AO11" t="str">
            <v>Đ</v>
          </cell>
        </row>
        <row r="12">
          <cell r="B12">
            <v>1921255437</v>
          </cell>
          <cell r="C12" t="str">
            <v>Đoàn Phương</v>
          </cell>
          <cell r="D12" t="str">
            <v>Trung</v>
          </cell>
          <cell r="E12" t="str">
            <v>01/03/1991</v>
          </cell>
          <cell r="F12" t="str">
            <v>D19KKT</v>
          </cell>
          <cell r="G12" t="str">
            <v>Đà Nẵng</v>
          </cell>
          <cell r="H12" t="str">
            <v>Nam</v>
          </cell>
          <cell r="I12" t="str">
            <v>0935681621</v>
          </cell>
          <cell r="J12" t="str">
            <v>Kế toán kiểm toán</v>
          </cell>
          <cell r="L12">
            <v>8</v>
          </cell>
          <cell r="O12">
            <v>8</v>
          </cell>
          <cell r="P12">
            <v>9</v>
          </cell>
          <cell r="S12">
            <v>9</v>
          </cell>
          <cell r="T12">
            <v>9.3000000000000007</v>
          </cell>
          <cell r="W12">
            <v>9.3000000000000007</v>
          </cell>
          <cell r="X12">
            <v>9</v>
          </cell>
          <cell r="AA12">
            <v>9</v>
          </cell>
          <cell r="AB12">
            <v>8.7200000000000006</v>
          </cell>
          <cell r="AE12" t="str">
            <v>Tốt</v>
          </cell>
          <cell r="AF12" t="str">
            <v>Đ</v>
          </cell>
          <cell r="AG12" t="str">
            <v>Đ</v>
          </cell>
          <cell r="AI12" t="str">
            <v>Đạt</v>
          </cell>
          <cell r="AK12" t="str">
            <v>Đ</v>
          </cell>
          <cell r="AL12" t="str">
            <v>Đạt</v>
          </cell>
          <cell r="AO12" t="str">
            <v>Đ</v>
          </cell>
        </row>
      </sheetData>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4"/>
  <sheetViews>
    <sheetView zoomScale="85" zoomScaleNormal="85" workbookViewId="0">
      <selection sqref="A1:R1"/>
    </sheetView>
  </sheetViews>
  <sheetFormatPr defaultRowHeight="14.25"/>
  <cols>
    <col min="1" max="16384" width="9.140625" style="673"/>
  </cols>
  <sheetData>
    <row r="1" spans="1:19" ht="46.5" customHeight="1">
      <c r="A1" s="917" t="s">
        <v>691</v>
      </c>
      <c r="B1" s="918"/>
      <c r="C1" s="918"/>
      <c r="D1" s="918"/>
      <c r="E1" s="918"/>
      <c r="F1" s="918"/>
      <c r="G1" s="918"/>
      <c r="H1" s="918"/>
      <c r="I1" s="918"/>
      <c r="J1" s="918"/>
      <c r="K1" s="918"/>
      <c r="L1" s="918"/>
      <c r="M1" s="918"/>
      <c r="N1" s="918"/>
      <c r="O1" s="918"/>
      <c r="P1" s="918"/>
      <c r="Q1" s="918"/>
      <c r="R1" s="918"/>
    </row>
    <row r="2" spans="1:19" ht="20.25" customHeight="1">
      <c r="A2" s="919" t="s">
        <v>650</v>
      </c>
      <c r="B2" s="919"/>
      <c r="C2" s="919"/>
      <c r="D2" s="919"/>
      <c r="E2" s="919"/>
      <c r="F2" s="919"/>
      <c r="G2" s="919"/>
      <c r="H2" s="919"/>
      <c r="I2" s="919"/>
      <c r="J2" s="919"/>
      <c r="K2" s="919"/>
      <c r="L2" s="919"/>
      <c r="M2" s="919"/>
      <c r="N2" s="919"/>
      <c r="O2" s="919"/>
      <c r="P2" s="919"/>
      <c r="Q2" s="919"/>
      <c r="R2" s="919"/>
    </row>
    <row r="3" spans="1:19" ht="23.25" customHeight="1">
      <c r="A3" s="920" t="s">
        <v>651</v>
      </c>
      <c r="B3" s="920"/>
      <c r="C3" s="920"/>
      <c r="D3" s="920"/>
      <c r="E3" s="920"/>
      <c r="F3" s="920"/>
      <c r="G3" s="920"/>
      <c r="H3" s="920"/>
      <c r="I3" s="920"/>
      <c r="J3" s="920"/>
      <c r="K3" s="920"/>
      <c r="L3" s="920"/>
      <c r="M3" s="920"/>
      <c r="N3" s="920"/>
      <c r="O3" s="920"/>
      <c r="P3" s="920"/>
      <c r="Q3" s="920"/>
      <c r="R3" s="920"/>
    </row>
    <row r="4" spans="1:19" ht="39" customHeight="1">
      <c r="A4" s="921" t="s">
        <v>652</v>
      </c>
      <c r="B4" s="921"/>
      <c r="C4" s="921"/>
      <c r="D4" s="921"/>
      <c r="E4" s="921"/>
      <c r="F4" s="921"/>
      <c r="G4" s="921"/>
      <c r="H4" s="921"/>
      <c r="I4" s="921"/>
      <c r="J4" s="921"/>
      <c r="K4" s="921"/>
      <c r="L4" s="921"/>
      <c r="M4" s="921"/>
      <c r="N4" s="921"/>
      <c r="O4" s="921"/>
      <c r="P4" s="921"/>
      <c r="Q4" s="921"/>
      <c r="R4" s="921"/>
      <c r="S4" s="921"/>
    </row>
    <row r="5" spans="1:19" ht="41.25" customHeight="1">
      <c r="A5" s="915" t="s">
        <v>778</v>
      </c>
      <c r="B5" s="916"/>
      <c r="C5" s="916"/>
      <c r="D5" s="916"/>
      <c r="E5" s="916"/>
      <c r="F5" s="916"/>
      <c r="G5" s="916"/>
      <c r="H5" s="916"/>
      <c r="I5" s="916"/>
      <c r="J5" s="916"/>
      <c r="K5" s="916"/>
      <c r="L5" s="916"/>
      <c r="M5" s="916"/>
      <c r="N5" s="916"/>
      <c r="O5" s="916"/>
      <c r="P5" s="916"/>
      <c r="Q5" s="916"/>
      <c r="R5" s="916"/>
      <c r="S5" s="674"/>
    </row>
    <row r="6" spans="1:19" ht="36.75" customHeight="1">
      <c r="A6" s="915" t="s">
        <v>779</v>
      </c>
      <c r="B6" s="916"/>
      <c r="C6" s="916"/>
      <c r="D6" s="916"/>
      <c r="E6" s="916"/>
      <c r="F6" s="916"/>
      <c r="G6" s="916"/>
      <c r="H6" s="916"/>
      <c r="I6" s="916"/>
      <c r="J6" s="916"/>
      <c r="K6" s="916"/>
      <c r="L6" s="916"/>
      <c r="M6" s="916"/>
      <c r="N6" s="916"/>
      <c r="O6" s="916"/>
      <c r="P6" s="916"/>
      <c r="Q6" s="916"/>
      <c r="R6" s="916"/>
      <c r="S6" s="674"/>
    </row>
    <row r="7" spans="1:19" ht="227.25" customHeight="1">
      <c r="A7" s="907" t="s">
        <v>822</v>
      </c>
      <c r="B7" s="907"/>
      <c r="C7" s="907"/>
      <c r="D7" s="907"/>
      <c r="E7" s="907"/>
      <c r="F7" s="907"/>
      <c r="G7" s="907"/>
      <c r="H7" s="907"/>
      <c r="I7" s="907"/>
      <c r="J7" s="907"/>
      <c r="K7" s="907"/>
      <c r="L7" s="907"/>
      <c r="M7" s="907"/>
      <c r="N7" s="907"/>
      <c r="O7" s="907"/>
      <c r="P7" s="907"/>
      <c r="Q7" s="907"/>
    </row>
    <row r="8" spans="1:19" ht="9.75" customHeight="1">
      <c r="A8" s="909"/>
      <c r="B8" s="909"/>
      <c r="C8" s="909"/>
      <c r="D8" s="909"/>
      <c r="E8" s="909"/>
      <c r="F8" s="909"/>
      <c r="G8" s="909"/>
      <c r="H8" s="909"/>
      <c r="I8" s="909"/>
      <c r="J8" s="909"/>
      <c r="K8" s="909"/>
      <c r="L8" s="909"/>
      <c r="M8" s="909"/>
      <c r="N8" s="909"/>
      <c r="O8" s="909"/>
      <c r="P8" s="909"/>
      <c r="Q8" s="909"/>
      <c r="R8" s="909"/>
    </row>
    <row r="9" spans="1:19" ht="148.5" customHeight="1">
      <c r="A9" s="910" t="s">
        <v>689</v>
      </c>
      <c r="B9" s="911"/>
      <c r="C9" s="911"/>
      <c r="D9" s="911"/>
      <c r="E9" s="911"/>
      <c r="F9" s="911"/>
      <c r="G9" s="911"/>
      <c r="H9" s="911"/>
      <c r="I9" s="911"/>
      <c r="J9" s="911"/>
      <c r="K9" s="911"/>
      <c r="L9" s="911"/>
      <c r="M9" s="911"/>
      <c r="N9" s="911"/>
      <c r="O9" s="911"/>
      <c r="P9" s="911"/>
      <c r="Q9" s="911"/>
      <c r="R9" s="911"/>
    </row>
    <row r="10" spans="1:19" ht="15" thickBot="1"/>
    <row r="11" spans="1:19" ht="94.5" customHeight="1" thickBot="1">
      <c r="A11" s="912" t="s">
        <v>824</v>
      </c>
      <c r="B11" s="913"/>
      <c r="C11" s="913"/>
      <c r="D11" s="913"/>
      <c r="E11" s="913"/>
      <c r="F11" s="913"/>
      <c r="G11" s="913"/>
      <c r="H11" s="913"/>
      <c r="I11" s="913"/>
      <c r="J11" s="913"/>
      <c r="K11" s="913"/>
      <c r="L11" s="913"/>
      <c r="M11" s="913"/>
      <c r="N11" s="913"/>
      <c r="O11" s="913"/>
      <c r="P11" s="913"/>
      <c r="Q11" s="913"/>
      <c r="R11" s="914"/>
    </row>
    <row r="13" spans="1:19" ht="98.25" customHeight="1">
      <c r="A13" s="733"/>
      <c r="B13" s="906" t="s">
        <v>777</v>
      </c>
      <c r="C13" s="906"/>
      <c r="D13" s="906"/>
      <c r="E13" s="906"/>
      <c r="F13" s="906"/>
      <c r="G13" s="906"/>
      <c r="H13" s="906"/>
      <c r="I13" s="906"/>
      <c r="J13" s="906"/>
      <c r="K13" s="906"/>
      <c r="L13" s="906"/>
      <c r="M13" s="906"/>
      <c r="N13" s="906"/>
      <c r="O13" s="906"/>
      <c r="P13" s="906"/>
      <c r="Q13" s="906"/>
    </row>
    <row r="14" spans="1:19" ht="104.25" customHeight="1">
      <c r="A14" s="908" t="s">
        <v>780</v>
      </c>
      <c r="B14" s="908"/>
      <c r="C14" s="908"/>
      <c r="D14" s="908"/>
      <c r="E14" s="908"/>
      <c r="F14" s="908"/>
      <c r="G14" s="908"/>
      <c r="H14" s="908"/>
      <c r="I14" s="908"/>
      <c r="J14" s="908"/>
      <c r="K14" s="908"/>
      <c r="L14" s="908"/>
      <c r="M14" s="908"/>
      <c r="N14" s="908"/>
      <c r="O14" s="908"/>
      <c r="P14" s="908"/>
      <c r="Q14" s="908"/>
    </row>
  </sheetData>
  <mergeCells count="12">
    <mergeCell ref="A6:R6"/>
    <mergeCell ref="A1:R1"/>
    <mergeCell ref="A2:R2"/>
    <mergeCell ref="A3:R3"/>
    <mergeCell ref="A4:S4"/>
    <mergeCell ref="A5:R5"/>
    <mergeCell ref="B13:Q13"/>
    <mergeCell ref="A7:Q7"/>
    <mergeCell ref="A14:Q14"/>
    <mergeCell ref="A8:R8"/>
    <mergeCell ref="A9:R9"/>
    <mergeCell ref="A11:R11"/>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27"/>
  <sheetViews>
    <sheetView zoomScale="90" zoomScaleNormal="90" workbookViewId="0">
      <pane xSplit="4" ySplit="7" topLeftCell="E8" activePane="bottomRight" state="frozen"/>
      <selection activeCell="F15" sqref="F15"/>
      <selection pane="topRight" activeCell="F15" sqref="F15"/>
      <selection pane="bottomLeft" activeCell="F15" sqref="F15"/>
      <selection pane="bottomRight" activeCell="B27" sqref="B27:O28"/>
    </sheetView>
  </sheetViews>
  <sheetFormatPr defaultColWidth="9" defaultRowHeight="21" customHeight="1"/>
  <cols>
    <col min="1" max="1" width="4.28515625" style="476" customWidth="1"/>
    <col min="2" max="2" width="11.42578125" style="476" customWidth="1"/>
    <col min="3" max="3" width="15.42578125" style="476" customWidth="1"/>
    <col min="4" max="4" width="7.140625" style="476" customWidth="1"/>
    <col min="5" max="5" width="10.140625" style="476" customWidth="1"/>
    <col min="6" max="6" width="9.28515625" style="476" customWidth="1"/>
    <col min="7" max="7" width="5" style="476" customWidth="1"/>
    <col min="8" max="13" width="4.7109375" style="476" customWidth="1"/>
    <col min="14" max="14" width="5.42578125" style="476" customWidth="1"/>
    <col min="15" max="15" width="5.7109375" style="476" customWidth="1"/>
    <col min="16" max="19" width="4.140625" style="476" customWidth="1"/>
    <col min="20" max="20" width="6.5703125" style="476" customWidth="1"/>
    <col min="21" max="21" width="11.28515625" style="476" customWidth="1"/>
    <col min="22" max="22" width="7.140625" style="476" customWidth="1"/>
    <col min="23" max="16384" width="9" style="476"/>
  </cols>
  <sheetData>
    <row r="1" spans="1:23" s="473" customFormat="1" ht="27" customHeight="1">
      <c r="A1" s="473" t="s">
        <v>0</v>
      </c>
      <c r="D1" s="66"/>
      <c r="E1" s="67"/>
      <c r="F1" s="66"/>
      <c r="G1" s="66"/>
      <c r="H1" s="68"/>
      <c r="I1" s="68"/>
      <c r="J1" s="68"/>
      <c r="K1" s="68"/>
      <c r="L1" s="68" t="s">
        <v>1</v>
      </c>
      <c r="M1" s="68"/>
      <c r="N1" s="69"/>
      <c r="O1" s="69"/>
      <c r="P1" s="69"/>
      <c r="Q1" s="69"/>
      <c r="R1" s="69"/>
      <c r="S1" s="69"/>
      <c r="T1" s="69"/>
      <c r="U1" s="66"/>
      <c r="V1" s="66"/>
    </row>
    <row r="2" spans="1:23" s="473" customFormat="1" ht="22.5" customHeight="1">
      <c r="A2" s="473" t="s">
        <v>2</v>
      </c>
      <c r="D2" s="66"/>
      <c r="E2" s="71"/>
      <c r="F2" s="66"/>
      <c r="G2" s="66"/>
      <c r="H2" s="68"/>
      <c r="I2" s="68"/>
      <c r="J2" s="68"/>
      <c r="K2" s="68"/>
      <c r="L2" s="68" t="s">
        <v>3</v>
      </c>
      <c r="M2" s="68"/>
      <c r="N2" s="69"/>
      <c r="O2" s="69"/>
      <c r="P2" s="69"/>
      <c r="Q2" s="69"/>
      <c r="R2" s="69"/>
      <c r="S2" s="69"/>
      <c r="T2" s="69"/>
      <c r="U2" s="66"/>
      <c r="V2" s="66"/>
    </row>
    <row r="3" spans="1:23" s="473" customFormat="1" ht="21" customHeight="1">
      <c r="A3" s="66"/>
      <c r="B3" s="66"/>
      <c r="C3" s="66"/>
      <c r="D3" s="66"/>
      <c r="E3" s="71"/>
      <c r="F3" s="66"/>
      <c r="G3" s="66"/>
      <c r="H3" s="68"/>
      <c r="I3" s="68"/>
      <c r="J3" s="68"/>
      <c r="K3" s="68"/>
      <c r="L3" s="68" t="s">
        <v>574</v>
      </c>
      <c r="M3" s="68"/>
      <c r="N3" s="69"/>
      <c r="O3" s="69"/>
      <c r="P3" s="69"/>
      <c r="Q3" s="69"/>
      <c r="R3" s="69"/>
      <c r="S3" s="69"/>
      <c r="T3" s="69"/>
      <c r="U3" s="66"/>
      <c r="V3" s="66"/>
    </row>
    <row r="4" spans="1:23" s="548" customFormat="1" ht="6" customHeight="1">
      <c r="F4" s="548">
        <v>161</v>
      </c>
      <c r="G4" s="548">
        <v>160</v>
      </c>
      <c r="H4" s="548">
        <v>122</v>
      </c>
      <c r="I4" s="548">
        <v>125</v>
      </c>
      <c r="J4" s="548">
        <v>129</v>
      </c>
      <c r="K4" s="548">
        <v>133</v>
      </c>
      <c r="L4" s="548">
        <v>137</v>
      </c>
      <c r="M4" s="548">
        <v>138</v>
      </c>
      <c r="N4" s="548">
        <v>139</v>
      </c>
      <c r="O4" s="548">
        <v>44</v>
      </c>
      <c r="P4" s="548">
        <v>147</v>
      </c>
      <c r="Q4" s="548">
        <v>151</v>
      </c>
      <c r="R4" s="548">
        <v>142</v>
      </c>
      <c r="S4" s="548">
        <v>143</v>
      </c>
    </row>
    <row r="5" spans="1:23" ht="36.75" customHeight="1">
      <c r="A5" s="994" t="s">
        <v>5</v>
      </c>
      <c r="B5" s="995" t="s">
        <v>6</v>
      </c>
      <c r="C5" s="998" t="s">
        <v>7</v>
      </c>
      <c r="D5" s="999"/>
      <c r="E5" s="1004" t="s">
        <v>8</v>
      </c>
      <c r="F5" s="994" t="s">
        <v>9</v>
      </c>
      <c r="G5" s="984" t="s">
        <v>10</v>
      </c>
      <c r="H5" s="981" t="s">
        <v>546</v>
      </c>
      <c r="I5" s="987" t="s">
        <v>13</v>
      </c>
      <c r="J5" s="987"/>
      <c r="K5" s="987"/>
      <c r="L5" s="987"/>
      <c r="M5" s="987"/>
      <c r="N5" s="988" t="s">
        <v>547</v>
      </c>
      <c r="O5" s="989"/>
      <c r="P5" s="981" t="s">
        <v>15</v>
      </c>
      <c r="Q5" s="981" t="s">
        <v>16</v>
      </c>
      <c r="R5" s="981" t="s">
        <v>17</v>
      </c>
      <c r="S5" s="981" t="s">
        <v>18</v>
      </c>
      <c r="T5" s="981" t="s">
        <v>19</v>
      </c>
      <c r="U5" s="984" t="s">
        <v>20</v>
      </c>
      <c r="V5" s="984" t="s">
        <v>21</v>
      </c>
    </row>
    <row r="6" spans="1:23" ht="27" customHeight="1">
      <c r="A6" s="992"/>
      <c r="B6" s="996"/>
      <c r="C6" s="1000"/>
      <c r="D6" s="1001"/>
      <c r="E6" s="1005"/>
      <c r="F6" s="992"/>
      <c r="G6" s="992"/>
      <c r="H6" s="982"/>
      <c r="I6" s="982" t="s">
        <v>38</v>
      </c>
      <c r="J6" s="982" t="s">
        <v>511</v>
      </c>
      <c r="K6" s="982" t="s">
        <v>423</v>
      </c>
      <c r="L6" s="982" t="s">
        <v>25</v>
      </c>
      <c r="M6" s="981" t="s">
        <v>26</v>
      </c>
      <c r="N6" s="990"/>
      <c r="O6" s="991"/>
      <c r="P6" s="982"/>
      <c r="Q6" s="982"/>
      <c r="R6" s="982"/>
      <c r="S6" s="982"/>
      <c r="T6" s="982"/>
      <c r="U6" s="985"/>
      <c r="V6" s="985"/>
    </row>
    <row r="7" spans="1:23" ht="26.25" customHeight="1">
      <c r="A7" s="993"/>
      <c r="B7" s="997"/>
      <c r="C7" s="1002"/>
      <c r="D7" s="1003"/>
      <c r="E7" s="1006"/>
      <c r="F7" s="993"/>
      <c r="G7" s="993"/>
      <c r="H7" s="983"/>
      <c r="I7" s="983"/>
      <c r="J7" s="983"/>
      <c r="K7" s="983"/>
      <c r="L7" s="983"/>
      <c r="M7" s="983"/>
      <c r="N7" s="76" t="s">
        <v>27</v>
      </c>
      <c r="O7" s="76" t="s">
        <v>28</v>
      </c>
      <c r="P7" s="983"/>
      <c r="Q7" s="983"/>
      <c r="R7" s="983"/>
      <c r="S7" s="983"/>
      <c r="T7" s="983"/>
      <c r="U7" s="986"/>
      <c r="V7" s="986"/>
    </row>
    <row r="8" spans="1:23" ht="22.5" customHeight="1">
      <c r="B8" s="828" t="s">
        <v>795</v>
      </c>
      <c r="C8" s="200"/>
      <c r="D8" s="201"/>
      <c r="E8" s="492"/>
      <c r="F8" s="202"/>
      <c r="G8" s="202"/>
      <c r="H8" s="202"/>
      <c r="I8" s="202"/>
      <c r="J8" s="202"/>
      <c r="K8" s="202"/>
      <c r="L8" s="202"/>
      <c r="M8" s="202"/>
      <c r="N8" s="202"/>
      <c r="O8" s="202"/>
      <c r="P8" s="526"/>
      <c r="Q8" s="526"/>
      <c r="R8" s="204"/>
      <c r="S8" s="204"/>
      <c r="T8" s="204"/>
      <c r="U8" s="205"/>
      <c r="V8" s="206"/>
    </row>
    <row r="9" spans="1:23" ht="24.75" customHeight="1">
      <c r="A9" s="829">
        <v>1</v>
      </c>
      <c r="B9" s="830">
        <v>1826268128</v>
      </c>
      <c r="C9" s="550" t="s">
        <v>133</v>
      </c>
      <c r="D9" s="551" t="s">
        <v>640</v>
      </c>
      <c r="E9" s="397" t="s">
        <v>796</v>
      </c>
      <c r="F9" s="28" t="s">
        <v>51</v>
      </c>
      <c r="G9" s="217" t="s">
        <v>45</v>
      </c>
      <c r="H9" s="95">
        <v>6.76</v>
      </c>
      <c r="I9" s="96">
        <v>7.5</v>
      </c>
      <c r="J9" s="96">
        <v>7.6</v>
      </c>
      <c r="K9" s="96">
        <v>6.6</v>
      </c>
      <c r="L9" s="96">
        <v>8</v>
      </c>
      <c r="M9" s="95">
        <v>7.16</v>
      </c>
      <c r="N9" s="95">
        <v>6.79</v>
      </c>
      <c r="O9" s="32">
        <v>2.7</v>
      </c>
      <c r="P9" s="502" t="s">
        <v>46</v>
      </c>
      <c r="Q9" s="502" t="s">
        <v>46</v>
      </c>
      <c r="R9" s="831" t="s">
        <v>46</v>
      </c>
      <c r="S9" s="831" t="s">
        <v>46</v>
      </c>
      <c r="T9" s="832" t="s">
        <v>47</v>
      </c>
      <c r="U9" s="137" t="s">
        <v>797</v>
      </c>
      <c r="V9" s="670" t="s">
        <v>48</v>
      </c>
      <c r="W9" s="671" t="s">
        <v>638</v>
      </c>
    </row>
    <row r="10" spans="1:23" ht="24.75" customHeight="1">
      <c r="A10" s="833">
        <f>A9+1</f>
        <v>2</v>
      </c>
      <c r="B10" s="834">
        <v>179323903</v>
      </c>
      <c r="C10" s="555" t="s">
        <v>641</v>
      </c>
      <c r="D10" s="556" t="s">
        <v>642</v>
      </c>
      <c r="E10" s="398">
        <v>32989</v>
      </c>
      <c r="F10" s="43" t="s">
        <v>65</v>
      </c>
      <c r="G10" s="220" t="s">
        <v>68</v>
      </c>
      <c r="H10" s="109">
        <v>5.98</v>
      </c>
      <c r="I10" s="110">
        <v>6.8</v>
      </c>
      <c r="J10" s="110">
        <v>8.3000000000000007</v>
      </c>
      <c r="K10" s="110">
        <v>5.5</v>
      </c>
      <c r="L10" s="110">
        <v>7.5</v>
      </c>
      <c r="M10" s="109">
        <v>6.58</v>
      </c>
      <c r="N10" s="109">
        <v>6.02</v>
      </c>
      <c r="O10" s="47">
        <v>2.2400000000000002</v>
      </c>
      <c r="P10" s="508" t="s">
        <v>46</v>
      </c>
      <c r="Q10" s="508" t="s">
        <v>46</v>
      </c>
      <c r="R10" s="835" t="s">
        <v>46</v>
      </c>
      <c r="S10" s="835" t="s">
        <v>46</v>
      </c>
      <c r="T10" s="836" t="s">
        <v>524</v>
      </c>
      <c r="U10" s="114" t="s">
        <v>798</v>
      </c>
      <c r="V10" s="670" t="s">
        <v>48</v>
      </c>
      <c r="W10" s="671" t="s">
        <v>638</v>
      </c>
    </row>
    <row r="11" spans="1:23" ht="24.75" customHeight="1">
      <c r="A11" s="833">
        <f t="shared" ref="A11:A18" si="0">A10+1</f>
        <v>3</v>
      </c>
      <c r="B11" s="834">
        <v>1826268536</v>
      </c>
      <c r="C11" s="555" t="s">
        <v>399</v>
      </c>
      <c r="D11" s="556" t="s">
        <v>204</v>
      </c>
      <c r="E11" s="398" t="s">
        <v>799</v>
      </c>
      <c r="F11" s="43" t="s">
        <v>51</v>
      </c>
      <c r="G11" s="220" t="s">
        <v>45</v>
      </c>
      <c r="H11" s="109">
        <v>6.47</v>
      </c>
      <c r="I11" s="110">
        <v>7</v>
      </c>
      <c r="J11" s="110">
        <v>9.4</v>
      </c>
      <c r="K11" s="110">
        <v>6.3</v>
      </c>
      <c r="L11" s="110">
        <v>8</v>
      </c>
      <c r="M11" s="109">
        <v>7.2</v>
      </c>
      <c r="N11" s="109">
        <v>6.52</v>
      </c>
      <c r="O11" s="47">
        <v>2.5299999999999998</v>
      </c>
      <c r="P11" s="508" t="s">
        <v>46</v>
      </c>
      <c r="Q11" s="508" t="s">
        <v>46</v>
      </c>
      <c r="R11" s="835" t="s">
        <v>46</v>
      </c>
      <c r="S11" s="835" t="s">
        <v>46</v>
      </c>
      <c r="T11" s="836" t="s">
        <v>47</v>
      </c>
      <c r="U11" s="114" t="s">
        <v>797</v>
      </c>
      <c r="V11" s="670" t="s">
        <v>48</v>
      </c>
      <c r="W11" s="671" t="s">
        <v>638</v>
      </c>
    </row>
    <row r="12" spans="1:23" ht="24.75" customHeight="1">
      <c r="A12" s="833">
        <f t="shared" si="0"/>
        <v>4</v>
      </c>
      <c r="B12" s="834">
        <v>1826268306</v>
      </c>
      <c r="C12" s="555" t="s">
        <v>643</v>
      </c>
      <c r="D12" s="556" t="s">
        <v>149</v>
      </c>
      <c r="E12" s="398" t="s">
        <v>800</v>
      </c>
      <c r="F12" s="43" t="s">
        <v>65</v>
      </c>
      <c r="G12" s="220" t="s">
        <v>45</v>
      </c>
      <c r="H12" s="109">
        <v>7.31</v>
      </c>
      <c r="I12" s="110">
        <v>8.3000000000000007</v>
      </c>
      <c r="J12" s="110">
        <v>5.9</v>
      </c>
      <c r="K12" s="110">
        <v>7</v>
      </c>
      <c r="L12" s="110">
        <v>8</v>
      </c>
      <c r="M12" s="109">
        <v>7.3</v>
      </c>
      <c r="N12" s="109">
        <v>7.31</v>
      </c>
      <c r="O12" s="47">
        <v>3.05</v>
      </c>
      <c r="P12" s="508" t="s">
        <v>46</v>
      </c>
      <c r="Q12" s="508" t="s">
        <v>46</v>
      </c>
      <c r="R12" s="835" t="s">
        <v>46</v>
      </c>
      <c r="S12" s="835" t="s">
        <v>46</v>
      </c>
      <c r="T12" s="836" t="s">
        <v>85</v>
      </c>
      <c r="U12" s="114" t="s">
        <v>801</v>
      </c>
      <c r="V12" s="670" t="s">
        <v>48</v>
      </c>
      <c r="W12" s="671" t="s">
        <v>638</v>
      </c>
    </row>
    <row r="13" spans="1:23" ht="24.75" customHeight="1">
      <c r="A13" s="833">
        <f t="shared" si="0"/>
        <v>5</v>
      </c>
      <c r="B13" s="834">
        <v>1826268486</v>
      </c>
      <c r="C13" s="555" t="s">
        <v>212</v>
      </c>
      <c r="D13" s="556" t="s">
        <v>122</v>
      </c>
      <c r="E13" s="398" t="s">
        <v>802</v>
      </c>
      <c r="F13" s="43" t="s">
        <v>80</v>
      </c>
      <c r="G13" s="220" t="s">
        <v>45</v>
      </c>
      <c r="H13" s="109">
        <v>6.69</v>
      </c>
      <c r="I13" s="110">
        <v>8.1999999999999993</v>
      </c>
      <c r="J13" s="110">
        <v>8.1</v>
      </c>
      <c r="K13" s="110">
        <v>5.6</v>
      </c>
      <c r="L13" s="110">
        <v>8</v>
      </c>
      <c r="M13" s="109">
        <v>7.14</v>
      </c>
      <c r="N13" s="109">
        <v>6.73</v>
      </c>
      <c r="O13" s="47">
        <v>2.69</v>
      </c>
      <c r="P13" s="508" t="s">
        <v>46</v>
      </c>
      <c r="Q13" s="508" t="s">
        <v>46</v>
      </c>
      <c r="R13" s="835" t="s">
        <v>46</v>
      </c>
      <c r="S13" s="835" t="s">
        <v>46</v>
      </c>
      <c r="T13" s="836" t="s">
        <v>47</v>
      </c>
      <c r="U13" s="114" t="s">
        <v>801</v>
      </c>
      <c r="V13" s="670" t="s">
        <v>48</v>
      </c>
      <c r="W13" s="671" t="s">
        <v>638</v>
      </c>
    </row>
    <row r="14" spans="1:23" ht="24.75" customHeight="1">
      <c r="A14" s="833">
        <f t="shared" si="0"/>
        <v>6</v>
      </c>
      <c r="B14" s="834">
        <v>1826268521</v>
      </c>
      <c r="C14" s="555" t="s">
        <v>803</v>
      </c>
      <c r="D14" s="556" t="s">
        <v>90</v>
      </c>
      <c r="E14" s="398" t="s">
        <v>804</v>
      </c>
      <c r="F14" s="43" t="s">
        <v>60</v>
      </c>
      <c r="G14" s="220" t="s">
        <v>45</v>
      </c>
      <c r="H14" s="109">
        <v>7.55</v>
      </c>
      <c r="I14" s="110">
        <v>8</v>
      </c>
      <c r="J14" s="110">
        <v>9.4</v>
      </c>
      <c r="K14" s="110">
        <v>7.2</v>
      </c>
      <c r="L14" s="110">
        <v>8</v>
      </c>
      <c r="M14" s="109">
        <v>7.96</v>
      </c>
      <c r="N14" s="109">
        <v>7.58</v>
      </c>
      <c r="O14" s="47">
        <v>3.18</v>
      </c>
      <c r="P14" s="508" t="s">
        <v>46</v>
      </c>
      <c r="Q14" s="508" t="s">
        <v>46</v>
      </c>
      <c r="R14" s="835" t="s">
        <v>46</v>
      </c>
      <c r="S14" s="835" t="s">
        <v>46</v>
      </c>
      <c r="T14" s="836" t="s">
        <v>85</v>
      </c>
      <c r="U14" s="114" t="s">
        <v>801</v>
      </c>
      <c r="V14" s="670" t="s">
        <v>48</v>
      </c>
      <c r="W14" s="671" t="s">
        <v>638</v>
      </c>
    </row>
    <row r="15" spans="1:23" ht="24.75" customHeight="1">
      <c r="A15" s="833">
        <f t="shared" si="0"/>
        <v>7</v>
      </c>
      <c r="B15" s="834">
        <v>1827268503</v>
      </c>
      <c r="C15" s="555" t="s">
        <v>805</v>
      </c>
      <c r="D15" s="556" t="s">
        <v>806</v>
      </c>
      <c r="E15" s="398" t="s">
        <v>807</v>
      </c>
      <c r="F15" s="43" t="s">
        <v>51</v>
      </c>
      <c r="G15" s="220" t="s">
        <v>68</v>
      </c>
      <c r="H15" s="109">
        <v>6.95</v>
      </c>
      <c r="I15" s="110">
        <v>6.6</v>
      </c>
      <c r="J15" s="110">
        <v>8.8000000000000007</v>
      </c>
      <c r="K15" s="110">
        <v>7.3</v>
      </c>
      <c r="L15" s="110">
        <v>7</v>
      </c>
      <c r="M15" s="109">
        <v>7.32</v>
      </c>
      <c r="N15" s="109">
        <v>6.97</v>
      </c>
      <c r="O15" s="47">
        <v>2.87</v>
      </c>
      <c r="P15" s="508" t="s">
        <v>46</v>
      </c>
      <c r="Q15" s="508" t="s">
        <v>46</v>
      </c>
      <c r="R15" s="835" t="s">
        <v>46</v>
      </c>
      <c r="S15" s="835" t="s">
        <v>46</v>
      </c>
      <c r="T15" s="836" t="s">
        <v>85</v>
      </c>
      <c r="U15" s="114" t="s">
        <v>801</v>
      </c>
      <c r="V15" s="670" t="s">
        <v>48</v>
      </c>
      <c r="W15" s="671" t="s">
        <v>638</v>
      </c>
    </row>
    <row r="16" spans="1:23" ht="24.75" customHeight="1">
      <c r="A16" s="833">
        <f t="shared" si="0"/>
        <v>8</v>
      </c>
      <c r="B16" s="834">
        <v>1826268194</v>
      </c>
      <c r="C16" s="555" t="s">
        <v>644</v>
      </c>
      <c r="D16" s="556" t="s">
        <v>94</v>
      </c>
      <c r="E16" s="398" t="s">
        <v>808</v>
      </c>
      <c r="F16" s="43" t="s">
        <v>51</v>
      </c>
      <c r="G16" s="220" t="s">
        <v>45</v>
      </c>
      <c r="H16" s="109">
        <v>5.98</v>
      </c>
      <c r="I16" s="110">
        <v>5.5</v>
      </c>
      <c r="J16" s="110">
        <v>7.2</v>
      </c>
      <c r="K16" s="110">
        <v>5.5</v>
      </c>
      <c r="L16" s="110">
        <v>7.3</v>
      </c>
      <c r="M16" s="109">
        <v>5.84</v>
      </c>
      <c r="N16" s="109">
        <v>5.97</v>
      </c>
      <c r="O16" s="47">
        <v>2.17</v>
      </c>
      <c r="P16" s="508" t="s">
        <v>46</v>
      </c>
      <c r="Q16" s="508" t="s">
        <v>46</v>
      </c>
      <c r="R16" s="835" t="s">
        <v>46</v>
      </c>
      <c r="S16" s="835" t="s">
        <v>46</v>
      </c>
      <c r="T16" s="836" t="s">
        <v>47</v>
      </c>
      <c r="U16" s="837" t="s">
        <v>809</v>
      </c>
      <c r="V16" s="670" t="s">
        <v>48</v>
      </c>
      <c r="W16" s="671" t="s">
        <v>638</v>
      </c>
    </row>
    <row r="17" spans="1:23" ht="24.75" customHeight="1">
      <c r="A17" s="833">
        <f t="shared" si="0"/>
        <v>9</v>
      </c>
      <c r="B17" s="834">
        <v>1827268424</v>
      </c>
      <c r="C17" s="555" t="s">
        <v>810</v>
      </c>
      <c r="D17" s="556" t="s">
        <v>294</v>
      </c>
      <c r="E17" s="398" t="s">
        <v>811</v>
      </c>
      <c r="F17" s="43" t="s">
        <v>812</v>
      </c>
      <c r="G17" s="220" t="s">
        <v>68</v>
      </c>
      <c r="H17" s="109">
        <v>6.48</v>
      </c>
      <c r="I17" s="110">
        <v>8</v>
      </c>
      <c r="J17" s="110">
        <v>7.5</v>
      </c>
      <c r="K17" s="110">
        <v>7.8</v>
      </c>
      <c r="L17" s="110">
        <v>8</v>
      </c>
      <c r="M17" s="109">
        <v>7.82</v>
      </c>
      <c r="N17" s="109">
        <v>6.58</v>
      </c>
      <c r="O17" s="47">
        <v>2.58</v>
      </c>
      <c r="P17" s="508" t="s">
        <v>46</v>
      </c>
      <c r="Q17" s="508" t="s">
        <v>46</v>
      </c>
      <c r="R17" s="835" t="s">
        <v>46</v>
      </c>
      <c r="S17" s="835" t="s">
        <v>46</v>
      </c>
      <c r="T17" s="836" t="s">
        <v>47</v>
      </c>
      <c r="U17" s="114" t="s">
        <v>801</v>
      </c>
      <c r="V17" s="670" t="s">
        <v>48</v>
      </c>
      <c r="W17" s="671" t="s">
        <v>638</v>
      </c>
    </row>
    <row r="18" spans="1:23" ht="24.75" customHeight="1">
      <c r="A18" s="838">
        <f t="shared" si="0"/>
        <v>10</v>
      </c>
      <c r="B18" s="839">
        <v>1827268141</v>
      </c>
      <c r="C18" s="840" t="s">
        <v>813</v>
      </c>
      <c r="D18" s="841" t="s">
        <v>814</v>
      </c>
      <c r="E18" s="842" t="s">
        <v>815</v>
      </c>
      <c r="F18" s="380" t="s">
        <v>65</v>
      </c>
      <c r="G18" s="223" t="s">
        <v>68</v>
      </c>
      <c r="H18" s="193">
        <v>6.04</v>
      </c>
      <c r="I18" s="194">
        <v>8.1</v>
      </c>
      <c r="J18" s="194">
        <v>8</v>
      </c>
      <c r="K18" s="194">
        <v>6.4</v>
      </c>
      <c r="L18" s="194">
        <v>8</v>
      </c>
      <c r="M18" s="193">
        <v>7.4</v>
      </c>
      <c r="N18" s="193">
        <v>6.14</v>
      </c>
      <c r="O18" s="384">
        <v>2.3199999999999998</v>
      </c>
      <c r="P18" s="513" t="s">
        <v>46</v>
      </c>
      <c r="Q18" s="513" t="s">
        <v>46</v>
      </c>
      <c r="R18" s="843" t="s">
        <v>46</v>
      </c>
      <c r="S18" s="843" t="s">
        <v>46</v>
      </c>
      <c r="T18" s="844" t="s">
        <v>47</v>
      </c>
      <c r="U18" s="197" t="s">
        <v>801</v>
      </c>
      <c r="V18" s="670" t="s">
        <v>48</v>
      </c>
      <c r="W18" s="671" t="s">
        <v>638</v>
      </c>
    </row>
    <row r="19" spans="1:23" s="849" customFormat="1" ht="21" customHeight="1">
      <c r="A19" s="845"/>
      <c r="B19" s="845"/>
      <c r="C19" s="845"/>
      <c r="D19" s="845"/>
      <c r="E19" s="845"/>
      <c r="F19" s="845"/>
      <c r="G19" s="845"/>
      <c r="H19" s="845"/>
      <c r="I19" s="845"/>
      <c r="J19" s="845"/>
      <c r="K19" s="845"/>
      <c r="L19" s="845"/>
      <c r="M19" s="845"/>
      <c r="N19" s="845"/>
      <c r="O19" s="845"/>
      <c r="P19" s="846" t="s">
        <v>30</v>
      </c>
      <c r="Q19" s="847"/>
      <c r="R19" s="848"/>
      <c r="S19" s="845"/>
      <c r="T19" s="845"/>
      <c r="U19" s="845"/>
      <c r="V19" s="845"/>
    </row>
    <row r="20" spans="1:23" s="849" customFormat="1" ht="25.5" customHeight="1">
      <c r="A20" s="845"/>
      <c r="B20" s="845" t="s">
        <v>31</v>
      </c>
      <c r="C20" s="845"/>
      <c r="D20" s="845" t="s">
        <v>32</v>
      </c>
      <c r="E20" s="845"/>
      <c r="F20" s="845"/>
      <c r="G20" s="845"/>
      <c r="H20" s="845"/>
      <c r="I20" s="845"/>
      <c r="J20" s="845" t="s">
        <v>33</v>
      </c>
      <c r="K20" s="845"/>
      <c r="L20" s="845"/>
      <c r="M20" s="845"/>
      <c r="N20" s="845"/>
      <c r="O20" s="845"/>
      <c r="P20" s="845"/>
      <c r="Q20" s="845" t="s">
        <v>34</v>
      </c>
      <c r="R20" s="845"/>
      <c r="S20" s="845"/>
      <c r="T20" s="845"/>
      <c r="U20" s="845"/>
      <c r="V20" s="845"/>
    </row>
    <row r="25" spans="1:23" ht="21" customHeight="1">
      <c r="A25" s="518"/>
      <c r="B25" s="518" t="s">
        <v>35</v>
      </c>
      <c r="C25" s="518"/>
      <c r="D25" s="518" t="s">
        <v>36</v>
      </c>
      <c r="E25" s="518"/>
      <c r="F25" s="518"/>
      <c r="G25" s="518"/>
      <c r="H25" s="518"/>
      <c r="I25" s="518"/>
      <c r="J25" s="518" t="s">
        <v>37</v>
      </c>
      <c r="L25" s="518"/>
      <c r="M25" s="518"/>
    </row>
    <row r="27" spans="1:23" s="896" customFormat="1" ht="21" customHeight="1"/>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18">
    <cfRule type="cellIs" dxfId="728" priority="67" stopIfTrue="1" operator="lessThan">
      <formula>5.5</formula>
    </cfRule>
  </conditionalFormatting>
  <conditionalFormatting sqref="P9:Q18">
    <cfRule type="cellIs" dxfId="727" priority="65" operator="lessThan">
      <formula>5</formula>
    </cfRule>
  </conditionalFormatting>
  <conditionalFormatting sqref="P9:Q18">
    <cfRule type="cellIs" dxfId="726" priority="64" stopIfTrue="1" operator="notEqual">
      <formula>"CNTN"</formula>
    </cfRule>
  </conditionalFormatting>
  <conditionalFormatting sqref="P9:Q18">
    <cfRule type="notContainsBlanks" dxfId="725" priority="62" stopIfTrue="1">
      <formula>LEN(TRIM(P9))&gt;0</formula>
    </cfRule>
    <cfRule type="cellIs" dxfId="724" priority="63" operator="between">
      <formula>0</formula>
      <formula>3.9</formula>
    </cfRule>
  </conditionalFormatting>
  <conditionalFormatting sqref="Q9:T18">
    <cfRule type="notContainsBlanks" priority="61" stopIfTrue="1">
      <formula>LEN(TRIM(Q9))&gt;0</formula>
    </cfRule>
  </conditionalFormatting>
  <conditionalFormatting sqref="R9:T18">
    <cfRule type="cellIs" dxfId="723" priority="60" operator="equal">
      <formula>0</formula>
    </cfRule>
  </conditionalFormatting>
  <conditionalFormatting sqref="I12:M12">
    <cfRule type="cellIs" dxfId="722" priority="59" stopIfTrue="1" operator="lessThan">
      <formula>5.5</formula>
    </cfRule>
  </conditionalFormatting>
  <conditionalFormatting sqref="P12:Q12">
    <cfRule type="cellIs" dxfId="721" priority="57" operator="lessThan">
      <formula>5</formula>
    </cfRule>
  </conditionalFormatting>
  <conditionalFormatting sqref="P12:Q12">
    <cfRule type="cellIs" dxfId="720" priority="56" stopIfTrue="1" operator="notEqual">
      <formula>"CNTN"</formula>
    </cfRule>
  </conditionalFormatting>
  <conditionalFormatting sqref="P12:Q12">
    <cfRule type="notContainsBlanks" dxfId="719" priority="54" stopIfTrue="1">
      <formula>LEN(TRIM(P12))&gt;0</formula>
    </cfRule>
    <cfRule type="cellIs" dxfId="718" priority="55" operator="between">
      <formula>0</formula>
      <formula>3.9</formula>
    </cfRule>
  </conditionalFormatting>
  <conditionalFormatting sqref="Q12:T12">
    <cfRule type="notContainsBlanks" priority="53" stopIfTrue="1">
      <formula>LEN(TRIM(Q12))&gt;0</formula>
    </cfRule>
  </conditionalFormatting>
  <conditionalFormatting sqref="R12:T12">
    <cfRule type="cellIs" dxfId="717" priority="52" operator="equal">
      <formula>0</formula>
    </cfRule>
  </conditionalFormatting>
  <conditionalFormatting sqref="I13:M13">
    <cfRule type="cellIs" dxfId="716" priority="51" stopIfTrue="1" operator="lessThan">
      <formula>5.5</formula>
    </cfRule>
  </conditionalFormatting>
  <conditionalFormatting sqref="P13:Q13">
    <cfRule type="cellIs" dxfId="715" priority="49" operator="lessThan">
      <formula>5</formula>
    </cfRule>
  </conditionalFormatting>
  <conditionalFormatting sqref="P13:Q13">
    <cfRule type="cellIs" dxfId="714" priority="48" stopIfTrue="1" operator="notEqual">
      <formula>"CNTN"</formula>
    </cfRule>
  </conditionalFormatting>
  <conditionalFormatting sqref="P13:Q13">
    <cfRule type="notContainsBlanks" dxfId="713" priority="46" stopIfTrue="1">
      <formula>LEN(TRIM(P13))&gt;0</formula>
    </cfRule>
    <cfRule type="cellIs" dxfId="712" priority="47" operator="between">
      <formula>0</formula>
      <formula>3.9</formula>
    </cfRule>
  </conditionalFormatting>
  <conditionalFormatting sqref="Q13:T13">
    <cfRule type="notContainsBlanks" priority="45" stopIfTrue="1">
      <formula>LEN(TRIM(Q13))&gt;0</formula>
    </cfRule>
  </conditionalFormatting>
  <conditionalFormatting sqref="R13:T13">
    <cfRule type="cellIs" dxfId="711" priority="44" operator="equal">
      <formula>0</formula>
    </cfRule>
  </conditionalFormatting>
  <conditionalFormatting sqref="I14:M14">
    <cfRule type="cellIs" dxfId="710" priority="43" stopIfTrue="1" operator="lessThan">
      <formula>5.5</formula>
    </cfRule>
  </conditionalFormatting>
  <conditionalFormatting sqref="P14:Q14">
    <cfRule type="cellIs" dxfId="709" priority="41" operator="lessThan">
      <formula>5</formula>
    </cfRule>
  </conditionalFormatting>
  <conditionalFormatting sqref="P14:Q14">
    <cfRule type="cellIs" dxfId="708" priority="40" stopIfTrue="1" operator="notEqual">
      <formula>"CNTN"</formula>
    </cfRule>
  </conditionalFormatting>
  <conditionalFormatting sqref="P14:Q14">
    <cfRule type="notContainsBlanks" dxfId="707" priority="38" stopIfTrue="1">
      <formula>LEN(TRIM(P14))&gt;0</formula>
    </cfRule>
    <cfRule type="cellIs" dxfId="706" priority="39" operator="between">
      <formula>0</formula>
      <formula>3.9</formula>
    </cfRule>
  </conditionalFormatting>
  <conditionalFormatting sqref="Q14:T14">
    <cfRule type="notContainsBlanks" priority="37" stopIfTrue="1">
      <formula>LEN(TRIM(Q14))&gt;0</formula>
    </cfRule>
  </conditionalFormatting>
  <conditionalFormatting sqref="R14:T14">
    <cfRule type="cellIs" dxfId="705" priority="36" operator="equal">
      <formula>0</formula>
    </cfRule>
  </conditionalFormatting>
  <conditionalFormatting sqref="I15:M15">
    <cfRule type="cellIs" dxfId="704" priority="35" stopIfTrue="1" operator="lessThan">
      <formula>5.5</formula>
    </cfRule>
  </conditionalFormatting>
  <conditionalFormatting sqref="P15:Q15">
    <cfRule type="cellIs" dxfId="703" priority="33" operator="lessThan">
      <formula>5</formula>
    </cfRule>
  </conditionalFormatting>
  <conditionalFormatting sqref="P15:Q15">
    <cfRule type="cellIs" dxfId="702" priority="32" stopIfTrue="1" operator="notEqual">
      <formula>"CNTN"</formula>
    </cfRule>
  </conditionalFormatting>
  <conditionalFormatting sqref="P15:Q15">
    <cfRule type="notContainsBlanks" dxfId="701" priority="30" stopIfTrue="1">
      <formula>LEN(TRIM(P15))&gt;0</formula>
    </cfRule>
    <cfRule type="cellIs" dxfId="700" priority="31" operator="between">
      <formula>0</formula>
      <formula>3.9</formula>
    </cfRule>
  </conditionalFormatting>
  <conditionalFormatting sqref="Q15:T15">
    <cfRule type="notContainsBlanks" priority="29" stopIfTrue="1">
      <formula>LEN(TRIM(Q15))&gt;0</formula>
    </cfRule>
  </conditionalFormatting>
  <conditionalFormatting sqref="R15:T15">
    <cfRule type="cellIs" dxfId="699" priority="28" operator="equal">
      <formula>0</formula>
    </cfRule>
  </conditionalFormatting>
  <conditionalFormatting sqref="I16:M16">
    <cfRule type="cellIs" dxfId="698" priority="27" stopIfTrue="1" operator="lessThan">
      <formula>5.5</formula>
    </cfRule>
  </conditionalFormatting>
  <conditionalFormatting sqref="P16:Q16">
    <cfRule type="cellIs" dxfId="697" priority="25" operator="lessThan">
      <formula>5</formula>
    </cfRule>
  </conditionalFormatting>
  <conditionalFormatting sqref="P16:Q16">
    <cfRule type="cellIs" dxfId="696" priority="24" stopIfTrue="1" operator="notEqual">
      <formula>"CNTN"</formula>
    </cfRule>
  </conditionalFormatting>
  <conditionalFormatting sqref="P16:Q16">
    <cfRule type="notContainsBlanks" dxfId="695" priority="22" stopIfTrue="1">
      <formula>LEN(TRIM(P16))&gt;0</formula>
    </cfRule>
    <cfRule type="cellIs" dxfId="694" priority="23" operator="between">
      <formula>0</formula>
      <formula>3.9</formula>
    </cfRule>
  </conditionalFormatting>
  <conditionalFormatting sqref="Q16:T16">
    <cfRule type="notContainsBlanks" priority="21" stopIfTrue="1">
      <formula>LEN(TRIM(Q16))&gt;0</formula>
    </cfRule>
  </conditionalFormatting>
  <conditionalFormatting sqref="R16:T16">
    <cfRule type="cellIs" dxfId="693" priority="20" operator="equal">
      <formula>0</formula>
    </cfRule>
  </conditionalFormatting>
  <conditionalFormatting sqref="I17:M17">
    <cfRule type="cellIs" dxfId="692" priority="19" stopIfTrue="1" operator="lessThan">
      <formula>5.5</formula>
    </cfRule>
  </conditionalFormatting>
  <conditionalFormatting sqref="P17:Q17">
    <cfRule type="cellIs" dxfId="691" priority="17" operator="lessThan">
      <formula>5</formula>
    </cfRule>
  </conditionalFormatting>
  <conditionalFormatting sqref="P17:Q17">
    <cfRule type="cellIs" dxfId="690" priority="16" stopIfTrue="1" operator="notEqual">
      <formula>"CNTN"</formula>
    </cfRule>
  </conditionalFormatting>
  <conditionalFormatting sqref="P17:Q17">
    <cfRule type="notContainsBlanks" dxfId="689" priority="14" stopIfTrue="1">
      <formula>LEN(TRIM(P17))&gt;0</formula>
    </cfRule>
    <cfRule type="cellIs" dxfId="688" priority="15" operator="between">
      <formula>0</formula>
      <formula>3.9</formula>
    </cfRule>
  </conditionalFormatting>
  <conditionalFormatting sqref="Q17:T17">
    <cfRule type="notContainsBlanks" priority="13" stopIfTrue="1">
      <formula>LEN(TRIM(Q17))&gt;0</formula>
    </cfRule>
  </conditionalFormatting>
  <conditionalFormatting sqref="R17:T17">
    <cfRule type="cellIs" dxfId="687" priority="12" operator="equal">
      <formula>0</formula>
    </cfRule>
  </conditionalFormatting>
  <conditionalFormatting sqref="I18:M18">
    <cfRule type="cellIs" dxfId="686" priority="11" stopIfTrue="1" operator="lessThan">
      <formula>5.5</formula>
    </cfRule>
  </conditionalFormatting>
  <conditionalFormatting sqref="P18:Q18">
    <cfRule type="cellIs" dxfId="685" priority="9" operator="lessThan">
      <formula>5</formula>
    </cfRule>
  </conditionalFormatting>
  <conditionalFormatting sqref="P18:Q18">
    <cfRule type="cellIs" dxfId="684" priority="8" stopIfTrue="1" operator="notEqual">
      <formula>"CNTN"</formula>
    </cfRule>
  </conditionalFormatting>
  <conditionalFormatting sqref="P18:Q18">
    <cfRule type="notContainsBlanks" dxfId="683" priority="6" stopIfTrue="1">
      <formula>LEN(TRIM(P18))&gt;0</formula>
    </cfRule>
    <cfRule type="cellIs" dxfId="682" priority="7" operator="between">
      <formula>0</formula>
      <formula>3.9</formula>
    </cfRule>
  </conditionalFormatting>
  <conditionalFormatting sqref="Q18:T18">
    <cfRule type="notContainsBlanks" priority="5" stopIfTrue="1">
      <formula>LEN(TRIM(Q18))&gt;0</formula>
    </cfRule>
  </conditionalFormatting>
  <conditionalFormatting sqref="R18:T18">
    <cfRule type="cellIs" dxfId="681" priority="4" operator="equal">
      <formula>0</formula>
    </cfRule>
  </conditionalFormatting>
  <conditionalFormatting sqref="V9:V18">
    <cfRule type="cellIs" dxfId="680" priority="3" operator="between">
      <formula>0</formula>
      <formula>3.9</formula>
    </cfRule>
  </conditionalFormatting>
  <conditionalFormatting sqref="V9:V18">
    <cfRule type="cellIs" dxfId="679" priority="2" operator="lessThan">
      <formula>5</formula>
    </cfRule>
  </conditionalFormatting>
  <conditionalFormatting sqref="V9:V18">
    <cfRule type="cellIs" dxfId="678" priority="1" stopIfTrue="1" operator="notEqual">
      <formula>"CNTN"</formula>
    </cfRule>
  </conditionalFormatting>
  <pageMargins left="0.11811023622047245" right="0" top="3.937007874015748E-2" bottom="0" header="0" footer="0"/>
  <pageSetup paperSize="9" orientation="landscape" r:id="rId1"/>
  <headerFooter>
    <oddFooter>&amp;R&amp;P&amp;</oddFooter>
  </headerFooter>
  <rowBreaks count="1" manualBreakCount="1">
    <brk id="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W18"/>
  <sheetViews>
    <sheetView zoomScale="90" zoomScaleNormal="90" workbookViewId="0">
      <selection activeCell="V9" sqref="V9:W11"/>
    </sheetView>
  </sheetViews>
  <sheetFormatPr defaultColWidth="9" defaultRowHeight="21" customHeight="1"/>
  <cols>
    <col min="1" max="1" width="4.140625" style="9" customWidth="1"/>
    <col min="2" max="2" width="11" style="9" customWidth="1"/>
    <col min="3" max="3" width="14" style="9" customWidth="1"/>
    <col min="4" max="4" width="6.42578125" style="9" customWidth="1"/>
    <col min="5" max="5" width="10.7109375" style="9" customWidth="1"/>
    <col min="6" max="6" width="9.140625" style="9" customWidth="1"/>
    <col min="7" max="7" width="4.42578125" style="9" customWidth="1"/>
    <col min="8" max="15" width="4.7109375" style="9" customWidth="1"/>
    <col min="16" max="19" width="4.140625" style="9" customWidth="1"/>
    <col min="20" max="20" width="7" style="9" customWidth="1"/>
    <col min="21" max="21" width="11.5703125" style="9" customWidth="1"/>
    <col min="22" max="22" width="10.42578125" style="9" customWidth="1"/>
    <col min="23" max="16384" width="9" style="9"/>
  </cols>
  <sheetData>
    <row r="1" spans="1:23" s="1" customFormat="1" ht="28.5" customHeight="1">
      <c r="A1" s="1" t="s">
        <v>0</v>
      </c>
      <c r="D1" s="2"/>
      <c r="E1" s="3"/>
      <c r="F1" s="2"/>
      <c r="G1" s="2"/>
      <c r="H1" s="4"/>
      <c r="I1" s="4"/>
      <c r="J1" s="4"/>
      <c r="K1" s="4"/>
      <c r="L1" s="4" t="s">
        <v>1</v>
      </c>
      <c r="M1" s="4"/>
      <c r="N1" s="5"/>
      <c r="O1" s="5"/>
      <c r="P1" s="5"/>
      <c r="Q1" s="5"/>
      <c r="R1" s="5"/>
      <c r="S1" s="5"/>
      <c r="T1" s="5"/>
      <c r="U1" s="2"/>
      <c r="V1" s="2"/>
    </row>
    <row r="2" spans="1:23" s="1" customFormat="1" ht="24" customHeight="1">
      <c r="A2" s="1" t="s">
        <v>2</v>
      </c>
      <c r="D2" s="2"/>
      <c r="E2" s="6"/>
      <c r="F2" s="2"/>
      <c r="G2" s="2"/>
      <c r="H2" s="4"/>
      <c r="I2" s="4"/>
      <c r="J2" s="4"/>
      <c r="K2" s="4"/>
      <c r="L2" s="4" t="s">
        <v>609</v>
      </c>
      <c r="M2" s="4"/>
      <c r="N2" s="5"/>
      <c r="O2" s="5"/>
      <c r="P2" s="5"/>
      <c r="Q2" s="5"/>
      <c r="R2" s="5"/>
      <c r="S2" s="5"/>
      <c r="T2" s="5"/>
      <c r="U2" s="2"/>
      <c r="V2" s="2"/>
    </row>
    <row r="3" spans="1:23" s="1" customFormat="1" ht="25.5" customHeight="1">
      <c r="A3" s="2"/>
      <c r="B3" s="2"/>
      <c r="C3" s="2"/>
      <c r="D3" s="2"/>
      <c r="E3" s="6"/>
      <c r="F3" s="2"/>
      <c r="G3" s="2"/>
      <c r="H3" s="4"/>
      <c r="I3" s="4"/>
      <c r="J3" s="4"/>
      <c r="K3" s="4"/>
      <c r="L3" s="4" t="s">
        <v>610</v>
      </c>
      <c r="M3" s="4"/>
      <c r="N3" s="5"/>
      <c r="O3" s="5"/>
      <c r="P3" s="5"/>
      <c r="Q3" s="5"/>
      <c r="R3" s="5"/>
      <c r="S3" s="5"/>
      <c r="T3" s="5"/>
      <c r="U3" s="2"/>
      <c r="V3" s="2"/>
    </row>
    <row r="4" spans="1:23" s="7" customFormat="1" ht="5.25" customHeight="1">
      <c r="F4" s="7">
        <v>161</v>
      </c>
      <c r="G4" s="7">
        <v>160</v>
      </c>
      <c r="H4" s="7">
        <v>122</v>
      </c>
      <c r="I4" s="7">
        <v>125</v>
      </c>
      <c r="J4" s="7">
        <v>129</v>
      </c>
      <c r="K4" s="7">
        <v>133</v>
      </c>
      <c r="L4" s="7">
        <v>137</v>
      </c>
      <c r="M4" s="7">
        <v>138</v>
      </c>
      <c r="N4" s="7">
        <v>139</v>
      </c>
      <c r="O4" s="7">
        <v>44</v>
      </c>
      <c r="P4" s="7">
        <v>147</v>
      </c>
      <c r="Q4" s="7">
        <v>151</v>
      </c>
      <c r="R4" s="7">
        <v>142</v>
      </c>
      <c r="S4" s="7">
        <v>143</v>
      </c>
    </row>
    <row r="5" spans="1:23" ht="20.25" customHeight="1">
      <c r="A5" s="949" t="s">
        <v>5</v>
      </c>
      <c r="B5" s="958" t="s">
        <v>6</v>
      </c>
      <c r="C5" s="961" t="s">
        <v>7</v>
      </c>
      <c r="D5" s="962"/>
      <c r="E5" s="946" t="s">
        <v>8</v>
      </c>
      <c r="F5" s="949" t="s">
        <v>9</v>
      </c>
      <c r="G5" s="952" t="s">
        <v>10</v>
      </c>
      <c r="H5" s="953" t="s">
        <v>611</v>
      </c>
      <c r="I5" s="956" t="s">
        <v>13</v>
      </c>
      <c r="J5" s="956"/>
      <c r="K5" s="956"/>
      <c r="L5" s="956"/>
      <c r="M5" s="956"/>
      <c r="N5" s="969" t="s">
        <v>612</v>
      </c>
      <c r="O5" s="970"/>
      <c r="P5" s="953" t="s">
        <v>15</v>
      </c>
      <c r="Q5" s="953" t="s">
        <v>16</v>
      </c>
      <c r="R5" s="953" t="s">
        <v>17</v>
      </c>
      <c r="S5" s="953" t="s">
        <v>18</v>
      </c>
      <c r="T5" s="953" t="s">
        <v>19</v>
      </c>
      <c r="U5" s="952" t="s">
        <v>20</v>
      </c>
      <c r="V5" s="952" t="s">
        <v>21</v>
      </c>
    </row>
    <row r="6" spans="1:23" ht="27" customHeight="1">
      <c r="A6" s="950"/>
      <c r="B6" s="959"/>
      <c r="C6" s="963"/>
      <c r="D6" s="964"/>
      <c r="E6" s="947"/>
      <c r="F6" s="950"/>
      <c r="G6" s="950"/>
      <c r="H6" s="954"/>
      <c r="I6" s="954" t="s">
        <v>38</v>
      </c>
      <c r="J6" s="954" t="s">
        <v>511</v>
      </c>
      <c r="K6" s="954" t="s">
        <v>423</v>
      </c>
      <c r="L6" s="954" t="s">
        <v>25</v>
      </c>
      <c r="M6" s="953" t="s">
        <v>26</v>
      </c>
      <c r="N6" s="971"/>
      <c r="O6" s="972"/>
      <c r="P6" s="954"/>
      <c r="Q6" s="954"/>
      <c r="R6" s="954"/>
      <c r="S6" s="954"/>
      <c r="T6" s="954"/>
      <c r="U6" s="967"/>
      <c r="V6" s="967"/>
    </row>
    <row r="7" spans="1:23" ht="25.5" customHeight="1">
      <c r="A7" s="951"/>
      <c r="B7" s="960"/>
      <c r="C7" s="965"/>
      <c r="D7" s="966"/>
      <c r="E7" s="948"/>
      <c r="F7" s="951"/>
      <c r="G7" s="951"/>
      <c r="H7" s="955"/>
      <c r="I7" s="955"/>
      <c r="J7" s="955"/>
      <c r="K7" s="955"/>
      <c r="L7" s="955"/>
      <c r="M7" s="955"/>
      <c r="N7" s="348" t="s">
        <v>27</v>
      </c>
      <c r="O7" s="348" t="s">
        <v>28</v>
      </c>
      <c r="P7" s="955"/>
      <c r="Q7" s="955"/>
      <c r="R7" s="955"/>
      <c r="S7" s="955"/>
      <c r="T7" s="955"/>
      <c r="U7" s="968"/>
      <c r="V7" s="968"/>
    </row>
    <row r="8" spans="1:23" ht="28.5" customHeight="1">
      <c r="A8" s="364"/>
      <c r="B8" s="850" t="s">
        <v>618</v>
      </c>
      <c r="C8" s="365"/>
      <c r="D8" s="366"/>
      <c r="E8" s="367"/>
      <c r="F8" s="368"/>
      <c r="G8" s="16"/>
      <c r="H8" s="16"/>
      <c r="I8" s="16"/>
      <c r="J8" s="16"/>
      <c r="K8" s="16"/>
      <c r="L8" s="16"/>
      <c r="M8" s="16"/>
      <c r="N8" s="16"/>
      <c r="O8" s="16"/>
      <c r="P8" s="17"/>
      <c r="Q8" s="17"/>
      <c r="R8" s="18"/>
      <c r="S8" s="18"/>
      <c r="T8" s="18"/>
      <c r="U8" s="19"/>
      <c r="V8" s="20"/>
    </row>
    <row r="9" spans="1:23" ht="30" customHeight="1">
      <c r="A9" s="564">
        <f t="shared" ref="A9:A11" si="0">A8+1</f>
        <v>1</v>
      </c>
      <c r="B9" s="565">
        <v>1826258031</v>
      </c>
      <c r="C9" s="851" t="s">
        <v>647</v>
      </c>
      <c r="D9" s="852" t="s">
        <v>258</v>
      </c>
      <c r="E9" s="227" t="s">
        <v>816</v>
      </c>
      <c r="F9" s="568" t="s">
        <v>301</v>
      </c>
      <c r="G9" s="568" t="s">
        <v>45</v>
      </c>
      <c r="H9" s="569">
        <v>5.63</v>
      </c>
      <c r="I9" s="570">
        <v>7.1</v>
      </c>
      <c r="J9" s="570">
        <v>8.9</v>
      </c>
      <c r="K9" s="570">
        <v>6.1</v>
      </c>
      <c r="L9" s="570">
        <v>5.5</v>
      </c>
      <c r="M9" s="569">
        <v>7.06</v>
      </c>
      <c r="N9" s="569">
        <v>5.73</v>
      </c>
      <c r="O9" s="571">
        <v>2.02</v>
      </c>
      <c r="P9" s="572" t="s">
        <v>46</v>
      </c>
      <c r="Q9" s="572" t="s">
        <v>46</v>
      </c>
      <c r="R9" s="853" t="s">
        <v>46</v>
      </c>
      <c r="S9" s="853" t="s">
        <v>46</v>
      </c>
      <c r="T9" s="854" t="s">
        <v>47</v>
      </c>
      <c r="U9" s="855" t="s">
        <v>817</v>
      </c>
      <c r="V9" s="670" t="s">
        <v>48</v>
      </c>
      <c r="W9" s="671" t="s">
        <v>638</v>
      </c>
    </row>
    <row r="10" spans="1:23" ht="30" customHeight="1">
      <c r="A10" s="856">
        <f t="shared" si="0"/>
        <v>2</v>
      </c>
      <c r="B10" s="857">
        <v>1826258073</v>
      </c>
      <c r="C10" s="858" t="s">
        <v>646</v>
      </c>
      <c r="D10" s="859" t="s">
        <v>154</v>
      </c>
      <c r="E10" s="860" t="s">
        <v>818</v>
      </c>
      <c r="F10" s="861" t="s">
        <v>51</v>
      </c>
      <c r="G10" s="861" t="s">
        <v>45</v>
      </c>
      <c r="H10" s="576">
        <v>6.34</v>
      </c>
      <c r="I10" s="862">
        <v>6.5</v>
      </c>
      <c r="J10" s="862">
        <v>6.5</v>
      </c>
      <c r="K10" s="862">
        <v>7.9</v>
      </c>
      <c r="L10" s="862">
        <v>6</v>
      </c>
      <c r="M10" s="576">
        <v>7.06</v>
      </c>
      <c r="N10" s="576">
        <v>6.39</v>
      </c>
      <c r="O10" s="863">
        <v>2.46</v>
      </c>
      <c r="P10" s="864" t="s">
        <v>46</v>
      </c>
      <c r="Q10" s="864" t="s">
        <v>46</v>
      </c>
      <c r="R10" s="865" t="s">
        <v>46</v>
      </c>
      <c r="S10" s="865" t="s">
        <v>46</v>
      </c>
      <c r="T10" s="866" t="s">
        <v>85</v>
      </c>
      <c r="U10" s="867" t="s">
        <v>819</v>
      </c>
      <c r="V10" s="670" t="s">
        <v>48</v>
      </c>
      <c r="W10" s="671" t="s">
        <v>638</v>
      </c>
    </row>
    <row r="11" spans="1:23" ht="30" customHeight="1">
      <c r="A11" s="856">
        <f t="shared" si="0"/>
        <v>3</v>
      </c>
      <c r="B11" s="857">
        <v>1827258005</v>
      </c>
      <c r="C11" s="858" t="s">
        <v>645</v>
      </c>
      <c r="D11" s="859" t="s">
        <v>129</v>
      </c>
      <c r="E11" s="860">
        <v>33220</v>
      </c>
      <c r="F11" s="861" t="s">
        <v>171</v>
      </c>
      <c r="G11" s="861" t="s">
        <v>68</v>
      </c>
      <c r="H11" s="576">
        <v>6.45</v>
      </c>
      <c r="I11" s="862">
        <v>7</v>
      </c>
      <c r="J11" s="862">
        <v>9.1</v>
      </c>
      <c r="K11" s="862">
        <v>8</v>
      </c>
      <c r="L11" s="862">
        <v>6</v>
      </c>
      <c r="M11" s="576">
        <v>7.82</v>
      </c>
      <c r="N11" s="576">
        <v>6.55</v>
      </c>
      <c r="O11" s="863">
        <v>2.6</v>
      </c>
      <c r="P11" s="864" t="s">
        <v>46</v>
      </c>
      <c r="Q11" s="864" t="s">
        <v>46</v>
      </c>
      <c r="R11" s="865" t="s">
        <v>46</v>
      </c>
      <c r="S11" s="865" t="s">
        <v>46</v>
      </c>
      <c r="T11" s="866" t="s">
        <v>47</v>
      </c>
      <c r="U11" s="867" t="s">
        <v>819</v>
      </c>
      <c r="V11" s="670" t="s">
        <v>48</v>
      </c>
      <c r="W11" s="671" t="s">
        <v>638</v>
      </c>
    </row>
    <row r="12" spans="1:23" ht="19.5" customHeight="1">
      <c r="A12" s="868"/>
      <c r="B12" s="868"/>
      <c r="C12" s="868"/>
      <c r="D12" s="868"/>
      <c r="E12" s="868"/>
      <c r="F12" s="868"/>
      <c r="G12" s="868"/>
      <c r="H12" s="868"/>
      <c r="I12" s="868"/>
      <c r="J12" s="868"/>
      <c r="K12" s="868"/>
      <c r="L12" s="868"/>
      <c r="M12" s="868"/>
      <c r="N12" s="868"/>
      <c r="O12" s="868"/>
      <c r="Q12" s="869" t="s">
        <v>30</v>
      </c>
      <c r="R12" s="868"/>
      <c r="S12" s="868"/>
      <c r="T12" s="868"/>
      <c r="U12" s="868"/>
      <c r="V12" s="868"/>
    </row>
    <row r="13" spans="1:23" ht="24.75" customHeight="1">
      <c r="A13" s="868"/>
      <c r="B13" s="868" t="s">
        <v>31</v>
      </c>
      <c r="C13" s="868"/>
      <c r="D13" s="868" t="s">
        <v>32</v>
      </c>
      <c r="E13" s="868"/>
      <c r="F13" s="868"/>
      <c r="G13" s="868"/>
      <c r="H13" s="868"/>
      <c r="I13" s="868"/>
      <c r="J13" s="868" t="s">
        <v>33</v>
      </c>
      <c r="K13" s="868"/>
      <c r="L13" s="868"/>
      <c r="M13" s="868"/>
      <c r="N13" s="868"/>
      <c r="O13" s="868"/>
      <c r="P13" s="868"/>
      <c r="Q13" s="868" t="s">
        <v>34</v>
      </c>
      <c r="R13" s="868"/>
      <c r="S13" s="868"/>
      <c r="T13" s="868"/>
      <c r="U13" s="868"/>
      <c r="V13" s="868"/>
    </row>
    <row r="14" spans="1:23" ht="22.5" customHeight="1">
      <c r="A14" s="22"/>
      <c r="B14" s="22"/>
      <c r="C14" s="22"/>
      <c r="D14" s="22"/>
      <c r="E14" s="22"/>
      <c r="F14" s="22"/>
      <c r="G14" s="22"/>
      <c r="H14" s="22"/>
      <c r="I14" s="22"/>
      <c r="J14" s="22"/>
      <c r="K14" s="22"/>
      <c r="L14" s="22"/>
      <c r="M14" s="22"/>
      <c r="N14" s="22"/>
      <c r="O14" s="22"/>
      <c r="P14" s="22"/>
      <c r="Q14" s="22"/>
      <c r="R14" s="22"/>
      <c r="S14" s="22"/>
      <c r="T14" s="22"/>
      <c r="U14" s="22"/>
      <c r="V14" s="22"/>
    </row>
    <row r="15" spans="1:23" ht="22.5" customHeight="1">
      <c r="A15" s="22"/>
      <c r="B15" s="22"/>
      <c r="C15" s="22"/>
      <c r="D15" s="22"/>
      <c r="E15" s="22"/>
      <c r="F15" s="22"/>
      <c r="G15" s="22"/>
      <c r="H15" s="22"/>
      <c r="I15" s="22"/>
      <c r="J15" s="22"/>
      <c r="K15" s="22"/>
      <c r="L15" s="22"/>
      <c r="M15" s="22"/>
      <c r="N15" s="22"/>
      <c r="O15" s="22"/>
      <c r="P15" s="22"/>
      <c r="Q15" s="22"/>
      <c r="R15" s="22"/>
      <c r="S15" s="22"/>
      <c r="T15" s="22"/>
      <c r="U15" s="22"/>
      <c r="V15" s="22"/>
    </row>
    <row r="16" spans="1:23" ht="22.5" customHeight="1">
      <c r="A16" s="22"/>
      <c r="B16" s="22"/>
      <c r="C16" s="22"/>
      <c r="D16" s="22"/>
      <c r="E16" s="22"/>
      <c r="F16" s="22"/>
      <c r="G16" s="22"/>
      <c r="H16" s="22"/>
      <c r="I16" s="22"/>
      <c r="J16" s="22"/>
      <c r="K16" s="22"/>
      <c r="L16" s="22"/>
      <c r="M16" s="22"/>
      <c r="N16" s="22"/>
      <c r="O16" s="22"/>
      <c r="P16" s="22"/>
      <c r="Q16" s="22"/>
      <c r="R16" s="22"/>
      <c r="S16" s="22"/>
      <c r="T16" s="22"/>
      <c r="U16" s="22"/>
      <c r="V16" s="22"/>
    </row>
    <row r="17" spans="1:22" ht="22.5" customHeight="1">
      <c r="A17" s="22"/>
      <c r="B17" s="22"/>
      <c r="C17" s="22"/>
      <c r="D17" s="22"/>
      <c r="E17" s="22"/>
      <c r="F17" s="22"/>
      <c r="G17" s="22"/>
      <c r="H17" s="22"/>
      <c r="I17" s="22"/>
      <c r="J17" s="22"/>
      <c r="K17" s="22"/>
      <c r="L17" s="22"/>
      <c r="M17" s="22"/>
      <c r="N17" s="22"/>
      <c r="O17" s="22"/>
      <c r="P17" s="22"/>
      <c r="Q17" s="22"/>
      <c r="R17" s="22"/>
      <c r="S17" s="22"/>
      <c r="T17" s="22"/>
      <c r="U17" s="22"/>
      <c r="V17" s="22"/>
    </row>
    <row r="18" spans="1:22" ht="19.5" customHeight="1">
      <c r="A18" s="870"/>
      <c r="B18" s="870" t="s">
        <v>35</v>
      </c>
      <c r="C18" s="870"/>
      <c r="D18" s="870" t="s">
        <v>36</v>
      </c>
      <c r="E18" s="870"/>
      <c r="F18" s="870"/>
      <c r="G18" s="870"/>
      <c r="H18" s="870"/>
      <c r="I18" s="870"/>
      <c r="J18" s="870" t="s">
        <v>37</v>
      </c>
      <c r="K18" s="22"/>
      <c r="L18" s="870"/>
      <c r="M18" s="870"/>
      <c r="N18" s="22"/>
      <c r="O18" s="22"/>
      <c r="P18" s="22"/>
      <c r="Q18" s="22"/>
      <c r="R18" s="22"/>
      <c r="S18" s="22"/>
      <c r="T18" s="22"/>
      <c r="U18" s="22"/>
      <c r="V18" s="22"/>
    </row>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11">
    <cfRule type="cellIs" dxfId="677" priority="12" stopIfTrue="1" operator="lessThan">
      <formula>5.5</formula>
    </cfRule>
  </conditionalFormatting>
  <conditionalFormatting sqref="P9:Q11">
    <cfRule type="cellIs" dxfId="676" priority="10" operator="lessThan">
      <formula>5</formula>
    </cfRule>
  </conditionalFormatting>
  <conditionalFormatting sqref="P9:Q11">
    <cfRule type="cellIs" dxfId="675" priority="9" stopIfTrue="1" operator="notEqual">
      <formula>"CNTN"</formula>
    </cfRule>
  </conditionalFormatting>
  <conditionalFormatting sqref="P9:Q11">
    <cfRule type="notContainsBlanks" dxfId="674" priority="7" stopIfTrue="1">
      <formula>LEN(TRIM(P9))&gt;0</formula>
    </cfRule>
    <cfRule type="cellIs" dxfId="673" priority="8" operator="between">
      <formula>0</formula>
      <formula>3.9</formula>
    </cfRule>
  </conditionalFormatting>
  <conditionalFormatting sqref="Q9:S11">
    <cfRule type="notContainsBlanks" priority="6" stopIfTrue="1">
      <formula>LEN(TRIM(Q9))&gt;0</formula>
    </cfRule>
  </conditionalFormatting>
  <conditionalFormatting sqref="T9">
    <cfRule type="notContainsBlanks" priority="5" stopIfTrue="1">
      <formula>LEN(TRIM(T9))&gt;0</formula>
    </cfRule>
  </conditionalFormatting>
  <conditionalFormatting sqref="T10:T11">
    <cfRule type="notContainsBlanks" priority="4" stopIfTrue="1">
      <formula>LEN(TRIM(T10))&gt;0</formula>
    </cfRule>
  </conditionalFormatting>
  <conditionalFormatting sqref="V9:V11">
    <cfRule type="cellIs" dxfId="672" priority="3" operator="between">
      <formula>0</formula>
      <formula>3.9</formula>
    </cfRule>
  </conditionalFormatting>
  <conditionalFormatting sqref="V9:V11">
    <cfRule type="cellIs" dxfId="671" priority="2" operator="lessThan">
      <formula>5</formula>
    </cfRule>
  </conditionalFormatting>
  <conditionalFormatting sqref="V9:V11">
    <cfRule type="cellIs" dxfId="670" priority="1" stopIfTrue="1" operator="notEqual">
      <formula>"CNTN"</formula>
    </cfRule>
  </conditionalFormatting>
  <pageMargins left="0.11811023622047245" right="0" top="0" bottom="0" header="0" footer="0"/>
  <pageSetup paperSize="9" orientation="landscape" r:id="rId1"/>
  <headerFooter>
    <oddFooter>&amp;R&amp;P&amp;</oddFooter>
  </headerFooter>
  <rowBreaks count="1" manualBreakCount="1">
    <brk id="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17"/>
  <sheetViews>
    <sheetView workbookViewId="0">
      <pane xSplit="5" ySplit="7" topLeftCell="G8" activePane="bottomRight" state="frozen"/>
      <selection activeCell="F15" sqref="F15"/>
      <selection pane="topRight" activeCell="F15" sqref="F15"/>
      <selection pane="bottomLeft" activeCell="F15" sqref="F15"/>
      <selection pane="bottomRight" activeCell="V9" sqref="V9:W9"/>
    </sheetView>
  </sheetViews>
  <sheetFormatPr defaultRowHeight="21" customHeight="1"/>
  <cols>
    <col min="1" max="1" width="4.140625" style="525" customWidth="1"/>
    <col min="2" max="2" width="10.140625" style="525" customWidth="1"/>
    <col min="3" max="3" width="16.5703125" style="525" customWidth="1"/>
    <col min="4" max="4" width="6" style="525" customWidth="1"/>
    <col min="5" max="5" width="9.42578125" style="525" customWidth="1"/>
    <col min="6" max="6" width="9" style="525" customWidth="1"/>
    <col min="7" max="7" width="5.28515625" style="525" customWidth="1"/>
    <col min="8" max="15" width="5.42578125" style="525" customWidth="1"/>
    <col min="16" max="20" width="4.7109375" style="525" customWidth="1"/>
    <col min="21" max="21" width="11.42578125" style="525" customWidth="1"/>
    <col min="22" max="22" width="8.7109375" style="525" customWidth="1"/>
    <col min="23" max="16384" width="9.140625" style="525"/>
  </cols>
  <sheetData>
    <row r="1" spans="1:23" s="522" customFormat="1" ht="24.75" customHeight="1">
      <c r="A1" s="522" t="s">
        <v>0</v>
      </c>
      <c r="D1" s="66"/>
      <c r="E1" s="67"/>
      <c r="F1" s="66"/>
      <c r="G1" s="66"/>
      <c r="H1" s="68"/>
      <c r="I1" s="68"/>
      <c r="J1" s="68"/>
      <c r="K1" s="68"/>
      <c r="L1" s="68" t="s">
        <v>1</v>
      </c>
      <c r="M1" s="68"/>
      <c r="N1" s="69"/>
      <c r="O1" s="69"/>
      <c r="P1" s="69"/>
      <c r="Q1" s="69"/>
      <c r="R1" s="69"/>
      <c r="S1" s="69"/>
      <c r="T1" s="69"/>
      <c r="U1" s="66"/>
      <c r="V1" s="66"/>
    </row>
    <row r="2" spans="1:23" s="522" customFormat="1" ht="22.5" customHeight="1">
      <c r="A2" s="522" t="s">
        <v>2</v>
      </c>
      <c r="D2" s="66"/>
      <c r="E2" s="71"/>
      <c r="F2" s="66"/>
      <c r="G2" s="66"/>
      <c r="H2" s="68"/>
      <c r="I2" s="68"/>
      <c r="J2" s="68"/>
      <c r="K2" s="68"/>
      <c r="L2" s="68" t="s">
        <v>3</v>
      </c>
      <c r="M2" s="68"/>
      <c r="N2" s="69"/>
      <c r="O2" s="69"/>
      <c r="P2" s="69"/>
      <c r="Q2" s="69"/>
      <c r="R2" s="69"/>
      <c r="S2" s="69"/>
      <c r="T2" s="69"/>
      <c r="U2" s="66"/>
      <c r="V2" s="66"/>
    </row>
    <row r="3" spans="1:23" s="522" customFormat="1" ht="24.75" customHeight="1">
      <c r="A3" s="66"/>
      <c r="B3" s="66"/>
      <c r="C3" s="66"/>
      <c r="D3" s="66"/>
      <c r="E3" s="71"/>
      <c r="F3" s="66"/>
      <c r="G3" s="66"/>
      <c r="H3" s="68"/>
      <c r="I3" s="68"/>
      <c r="J3" s="68"/>
      <c r="K3" s="68"/>
      <c r="L3" s="68" t="s">
        <v>566</v>
      </c>
      <c r="M3" s="68"/>
      <c r="N3" s="69"/>
      <c r="O3" s="69"/>
      <c r="P3" s="69"/>
      <c r="Q3" s="69"/>
      <c r="R3" s="69"/>
      <c r="S3" s="69"/>
      <c r="T3" s="69"/>
      <c r="U3" s="66"/>
      <c r="V3" s="66"/>
    </row>
    <row r="4" spans="1:23" s="523" customFormat="1" ht="6.75" customHeight="1">
      <c r="F4" s="524">
        <v>202</v>
      </c>
      <c r="G4" s="524">
        <v>201</v>
      </c>
      <c r="H4" s="524">
        <v>163</v>
      </c>
      <c r="I4" s="524">
        <v>166</v>
      </c>
      <c r="J4" s="524">
        <v>170</v>
      </c>
      <c r="K4" s="524">
        <v>174</v>
      </c>
      <c r="L4" s="524">
        <v>178</v>
      </c>
      <c r="M4" s="524">
        <v>179</v>
      </c>
      <c r="N4" s="524">
        <v>180</v>
      </c>
      <c r="O4" s="524">
        <v>55</v>
      </c>
      <c r="P4" s="524">
        <v>188</v>
      </c>
      <c r="Q4" s="524">
        <v>192</v>
      </c>
      <c r="R4" s="524">
        <v>183</v>
      </c>
      <c r="S4" s="524">
        <v>184</v>
      </c>
      <c r="T4" s="524"/>
      <c r="U4" s="524"/>
      <c r="V4" s="524"/>
    </row>
    <row r="5" spans="1:23" ht="22.5" customHeight="1">
      <c r="A5" s="994" t="s">
        <v>5</v>
      </c>
      <c r="B5" s="995" t="s">
        <v>6</v>
      </c>
      <c r="C5" s="998" t="s">
        <v>7</v>
      </c>
      <c r="D5" s="999"/>
      <c r="E5" s="1004" t="s">
        <v>8</v>
      </c>
      <c r="F5" s="994" t="s">
        <v>9</v>
      </c>
      <c r="G5" s="984" t="s">
        <v>10</v>
      </c>
      <c r="H5" s="981" t="s">
        <v>553</v>
      </c>
      <c r="I5" s="987" t="s">
        <v>13</v>
      </c>
      <c r="J5" s="987"/>
      <c r="K5" s="987"/>
      <c r="L5" s="987"/>
      <c r="M5" s="987"/>
      <c r="N5" s="988" t="s">
        <v>334</v>
      </c>
      <c r="O5" s="989"/>
      <c r="P5" s="981" t="s">
        <v>15</v>
      </c>
      <c r="Q5" s="981" t="s">
        <v>16</v>
      </c>
      <c r="R5" s="981" t="s">
        <v>17</v>
      </c>
      <c r="S5" s="981" t="s">
        <v>18</v>
      </c>
      <c r="T5" s="981" t="s">
        <v>19</v>
      </c>
      <c r="U5" s="984" t="s">
        <v>20</v>
      </c>
      <c r="V5" s="984" t="s">
        <v>21</v>
      </c>
    </row>
    <row r="6" spans="1:23" ht="35.25" customHeight="1">
      <c r="A6" s="992"/>
      <c r="B6" s="996"/>
      <c r="C6" s="1000"/>
      <c r="D6" s="1001"/>
      <c r="E6" s="1005"/>
      <c r="F6" s="992"/>
      <c r="G6" s="992"/>
      <c r="H6" s="982"/>
      <c r="I6" s="982" t="s">
        <v>38</v>
      </c>
      <c r="J6" s="982" t="s">
        <v>511</v>
      </c>
      <c r="K6" s="982" t="s">
        <v>423</v>
      </c>
      <c r="L6" s="982" t="s">
        <v>25</v>
      </c>
      <c r="M6" s="981" t="s">
        <v>26</v>
      </c>
      <c r="N6" s="990"/>
      <c r="O6" s="991"/>
      <c r="P6" s="982"/>
      <c r="Q6" s="982"/>
      <c r="R6" s="982"/>
      <c r="S6" s="982"/>
      <c r="T6" s="982"/>
      <c r="U6" s="985"/>
      <c r="V6" s="985"/>
    </row>
    <row r="7" spans="1:23" ht="24" customHeight="1">
      <c r="A7" s="993"/>
      <c r="B7" s="997"/>
      <c r="C7" s="1002"/>
      <c r="D7" s="1003"/>
      <c r="E7" s="1006"/>
      <c r="F7" s="993"/>
      <c r="G7" s="993"/>
      <c r="H7" s="983"/>
      <c r="I7" s="983"/>
      <c r="J7" s="983"/>
      <c r="K7" s="983"/>
      <c r="L7" s="983"/>
      <c r="M7" s="983"/>
      <c r="N7" s="76" t="s">
        <v>27</v>
      </c>
      <c r="O7" s="76" t="s">
        <v>28</v>
      </c>
      <c r="P7" s="983"/>
      <c r="Q7" s="983"/>
      <c r="R7" s="983"/>
      <c r="S7" s="983"/>
      <c r="T7" s="983"/>
      <c r="U7" s="986"/>
      <c r="V7" s="986"/>
    </row>
    <row r="8" spans="1:23" ht="39" customHeight="1">
      <c r="A8" s="871"/>
      <c r="B8" s="872" t="s">
        <v>364</v>
      </c>
      <c r="C8" s="873"/>
      <c r="D8" s="874"/>
      <c r="E8" s="875"/>
      <c r="F8" s="876"/>
      <c r="G8" s="877"/>
      <c r="H8" s="877"/>
      <c r="I8" s="877"/>
      <c r="J8" s="877"/>
      <c r="K8" s="877"/>
      <c r="L8" s="877"/>
      <c r="M8" s="877"/>
      <c r="N8" s="877"/>
      <c r="O8" s="877"/>
      <c r="P8" s="878"/>
      <c r="Q8" s="878"/>
      <c r="R8" s="879"/>
      <c r="S8" s="879"/>
      <c r="T8" s="879"/>
      <c r="U8" s="880"/>
      <c r="V8" s="881"/>
    </row>
    <row r="9" spans="1:23" ht="27.75" customHeight="1">
      <c r="A9" s="271">
        <v>1</v>
      </c>
      <c r="B9" s="495">
        <v>178324889</v>
      </c>
      <c r="C9" s="496" t="s">
        <v>648</v>
      </c>
      <c r="D9" s="497" t="s">
        <v>70</v>
      </c>
      <c r="E9" s="275" t="s">
        <v>820</v>
      </c>
      <c r="F9" s="276" t="s">
        <v>51</v>
      </c>
      <c r="G9" s="276" t="s">
        <v>45</v>
      </c>
      <c r="H9" s="278">
        <v>7.28</v>
      </c>
      <c r="I9" s="279">
        <v>8.3000000000000007</v>
      </c>
      <c r="J9" s="279">
        <v>8.3000000000000007</v>
      </c>
      <c r="K9" s="279">
        <v>8.3000000000000007</v>
      </c>
      <c r="L9" s="279">
        <v>9</v>
      </c>
      <c r="M9" s="278">
        <v>8.3000000000000007</v>
      </c>
      <c r="N9" s="278">
        <v>7.33</v>
      </c>
      <c r="O9" s="882">
        <v>3.09</v>
      </c>
      <c r="P9" s="486" t="s">
        <v>46</v>
      </c>
      <c r="Q9" s="486" t="s">
        <v>46</v>
      </c>
      <c r="R9" s="883" t="s">
        <v>46</v>
      </c>
      <c r="S9" s="883" t="s">
        <v>46</v>
      </c>
      <c r="T9" s="883" t="s">
        <v>47</v>
      </c>
      <c r="U9" s="282" t="s">
        <v>821</v>
      </c>
      <c r="V9" s="670" t="s">
        <v>48</v>
      </c>
      <c r="W9" s="671" t="s">
        <v>638</v>
      </c>
    </row>
    <row r="10" spans="1:23" s="117" customFormat="1" ht="22.5" customHeight="1">
      <c r="A10" s="533"/>
      <c r="B10" s="533"/>
      <c r="C10" s="533"/>
      <c r="D10" s="525"/>
      <c r="E10" s="533"/>
      <c r="F10" s="533"/>
      <c r="G10" s="533"/>
      <c r="H10" s="533"/>
      <c r="I10" s="533"/>
      <c r="J10" s="525"/>
      <c r="K10" s="533"/>
      <c r="L10" s="525"/>
      <c r="M10" s="533"/>
      <c r="N10" s="533"/>
      <c r="O10" s="525"/>
      <c r="P10" s="525"/>
      <c r="Q10" s="534" t="s">
        <v>561</v>
      </c>
      <c r="R10" s="525"/>
      <c r="S10" s="525"/>
      <c r="T10" s="525"/>
      <c r="U10" s="525"/>
      <c r="V10" s="525"/>
    </row>
    <row r="11" spans="1:23" s="117" customFormat="1" ht="24" customHeight="1">
      <c r="A11" s="535"/>
      <c r="B11" s="535" t="s">
        <v>31</v>
      </c>
      <c r="C11" s="535"/>
      <c r="D11" s="535"/>
      <c r="E11" s="535" t="s">
        <v>32</v>
      </c>
      <c r="F11" s="535"/>
      <c r="G11" s="535"/>
      <c r="H11" s="535"/>
      <c r="I11" s="535"/>
      <c r="J11" s="535" t="s">
        <v>33</v>
      </c>
      <c r="K11" s="535"/>
      <c r="L11" s="535"/>
      <c r="M11" s="535"/>
      <c r="N11" s="535"/>
      <c r="O11" s="535"/>
      <c r="P11" s="535"/>
      <c r="Q11" s="535" t="s">
        <v>34</v>
      </c>
      <c r="R11" s="535"/>
      <c r="S11" s="535"/>
      <c r="T11" s="535"/>
      <c r="U11" s="535"/>
      <c r="V11" s="535"/>
    </row>
    <row r="12" spans="1:23" s="117" customFormat="1" ht="20.25" customHeight="1">
      <c r="A12" s="525"/>
      <c r="B12" s="525"/>
      <c r="C12" s="525"/>
      <c r="D12" s="525"/>
      <c r="E12" s="525"/>
      <c r="F12" s="525"/>
      <c r="G12" s="525"/>
      <c r="H12" s="525"/>
      <c r="I12" s="525"/>
      <c r="J12" s="525"/>
      <c r="K12" s="525"/>
      <c r="L12" s="525"/>
      <c r="M12" s="525"/>
      <c r="N12" s="525"/>
      <c r="O12" s="525"/>
      <c r="P12" s="525"/>
      <c r="Q12" s="525"/>
      <c r="R12" s="525"/>
      <c r="S12" s="525"/>
      <c r="T12" s="525"/>
      <c r="U12" s="525"/>
      <c r="V12" s="525"/>
    </row>
    <row r="13" spans="1:23" s="117" customFormat="1" ht="20.25" customHeight="1">
      <c r="A13" s="525"/>
      <c r="B13" s="525"/>
      <c r="C13" s="525"/>
      <c r="D13" s="525"/>
      <c r="E13" s="525"/>
      <c r="F13" s="525"/>
      <c r="G13" s="525"/>
      <c r="H13" s="525"/>
      <c r="I13" s="525"/>
      <c r="J13" s="525"/>
      <c r="K13" s="525"/>
      <c r="L13" s="525"/>
      <c r="M13" s="525"/>
      <c r="N13" s="525"/>
      <c r="O13" s="525"/>
      <c r="P13" s="525"/>
      <c r="Q13" s="525"/>
      <c r="R13" s="525"/>
      <c r="S13" s="525"/>
      <c r="T13" s="525"/>
      <c r="U13" s="525"/>
      <c r="V13" s="525"/>
    </row>
    <row r="14" spans="1:23" s="117" customFormat="1" ht="20.25" customHeight="1">
      <c r="A14" s="525"/>
      <c r="B14" s="525"/>
      <c r="C14" s="525"/>
      <c r="D14" s="525"/>
      <c r="E14" s="525"/>
      <c r="F14" s="525"/>
      <c r="G14" s="525"/>
      <c r="H14" s="525"/>
      <c r="I14" s="525"/>
      <c r="J14" s="525"/>
      <c r="K14" s="525"/>
      <c r="L14" s="525"/>
      <c r="M14" s="525"/>
      <c r="N14" s="525"/>
      <c r="O14" s="525"/>
      <c r="P14" s="525"/>
      <c r="Q14" s="525"/>
      <c r="R14" s="525"/>
      <c r="S14" s="525"/>
      <c r="T14" s="525"/>
      <c r="U14" s="525"/>
      <c r="V14" s="525"/>
    </row>
    <row r="15" spans="1:23" s="117" customFormat="1" ht="20.25" customHeight="1">
      <c r="A15" s="525"/>
      <c r="B15" s="525"/>
      <c r="C15" s="525"/>
      <c r="D15" s="525"/>
      <c r="E15" s="525"/>
      <c r="F15" s="525"/>
      <c r="G15" s="525"/>
      <c r="H15" s="525"/>
      <c r="I15" s="525"/>
      <c r="J15" s="525"/>
      <c r="K15" s="525"/>
      <c r="L15" s="525"/>
      <c r="M15" s="525"/>
      <c r="N15" s="525"/>
      <c r="O15" s="525"/>
      <c r="P15" s="525"/>
      <c r="Q15" s="525"/>
      <c r="R15" s="525"/>
      <c r="S15" s="525"/>
      <c r="T15" s="525"/>
      <c r="U15" s="525"/>
      <c r="V15" s="525"/>
    </row>
    <row r="16" spans="1:23" s="117" customFormat="1" ht="20.25" customHeight="1">
      <c r="A16" s="533"/>
      <c r="B16" s="533" t="s">
        <v>35</v>
      </c>
      <c r="C16" s="533"/>
      <c r="D16" s="525"/>
      <c r="E16" s="533" t="s">
        <v>36</v>
      </c>
      <c r="F16" s="533"/>
      <c r="G16" s="533"/>
      <c r="H16" s="533"/>
      <c r="I16" s="533"/>
      <c r="J16" s="533" t="s">
        <v>37</v>
      </c>
      <c r="K16" s="525"/>
      <c r="L16" s="525"/>
      <c r="M16" s="533"/>
      <c r="N16" s="533"/>
      <c r="O16" s="525"/>
      <c r="P16" s="525"/>
      <c r="Q16" s="525"/>
      <c r="R16" s="525"/>
      <c r="S16" s="525"/>
      <c r="T16" s="525"/>
      <c r="U16" s="525"/>
      <c r="V16" s="525"/>
    </row>
    <row r="17" spans="1:22" s="117" customFormat="1" ht="20.25" customHeight="1">
      <c r="A17" s="533"/>
      <c r="B17" s="533"/>
      <c r="C17" s="533"/>
      <c r="D17" s="525"/>
      <c r="E17" s="533"/>
      <c r="F17" s="533"/>
      <c r="G17" s="533"/>
      <c r="H17" s="533"/>
      <c r="I17" s="533"/>
      <c r="J17" s="533"/>
      <c r="K17" s="525"/>
      <c r="L17" s="525"/>
      <c r="M17" s="533"/>
      <c r="N17" s="533"/>
      <c r="O17" s="525"/>
      <c r="P17" s="525"/>
      <c r="Q17" s="525"/>
      <c r="R17" s="525"/>
      <c r="S17" s="525"/>
      <c r="T17" s="525"/>
      <c r="U17" s="525"/>
      <c r="V17" s="525"/>
    </row>
  </sheetData>
  <mergeCells count="21">
    <mergeCell ref="S5:S7"/>
    <mergeCell ref="T5:T7"/>
    <mergeCell ref="U5:U7"/>
    <mergeCell ref="V5:V7"/>
    <mergeCell ref="I6:I7"/>
    <mergeCell ref="J6:J7"/>
    <mergeCell ref="K6:K7"/>
    <mergeCell ref="L6:L7"/>
    <mergeCell ref="M6:M7"/>
    <mergeCell ref="R5:R7"/>
    <mergeCell ref="H5:H7"/>
    <mergeCell ref="I5:M5"/>
    <mergeCell ref="N5:O6"/>
    <mergeCell ref="P5:P7"/>
    <mergeCell ref="Q5:Q7"/>
    <mergeCell ref="G5:G7"/>
    <mergeCell ref="A5:A7"/>
    <mergeCell ref="B5:B7"/>
    <mergeCell ref="C5:D7"/>
    <mergeCell ref="E5:E7"/>
    <mergeCell ref="F5:F7"/>
  </mergeCells>
  <conditionalFormatting sqref="I9:M9">
    <cfRule type="cellIs" dxfId="669" priority="10" stopIfTrue="1" operator="lessThan">
      <formula>5.5</formula>
    </cfRule>
  </conditionalFormatting>
  <conditionalFormatting sqref="P9:Q9">
    <cfRule type="cellIs" dxfId="668" priority="8" operator="lessThan">
      <formula>5</formula>
    </cfRule>
  </conditionalFormatting>
  <conditionalFormatting sqref="P9:Q9">
    <cfRule type="cellIs" dxfId="667" priority="7" stopIfTrue="1" operator="notEqual">
      <formula>"CNTN"</formula>
    </cfRule>
  </conditionalFormatting>
  <conditionalFormatting sqref="P9:Q9">
    <cfRule type="notContainsBlanks" dxfId="666" priority="5" stopIfTrue="1">
      <formula>LEN(TRIM(P9))&gt;0</formula>
    </cfRule>
    <cfRule type="cellIs" dxfId="665" priority="6" operator="between">
      <formula>0</formula>
      <formula>3.9</formula>
    </cfRule>
  </conditionalFormatting>
  <conditionalFormatting sqref="Q9:T9">
    <cfRule type="notContainsBlanks" priority="4" stopIfTrue="1">
      <formula>LEN(TRIM(Q9))&gt;0</formula>
    </cfRule>
  </conditionalFormatting>
  <conditionalFormatting sqref="V9">
    <cfRule type="cellIs" dxfId="664" priority="3" operator="between">
      <formula>0</formula>
      <formula>3.9</formula>
    </cfRule>
  </conditionalFormatting>
  <conditionalFormatting sqref="V9">
    <cfRule type="cellIs" dxfId="663" priority="2" operator="lessThan">
      <formula>5</formula>
    </cfRule>
  </conditionalFormatting>
  <conditionalFormatting sqref="V9">
    <cfRule type="cellIs" dxfId="662" priority="1" stopIfTrue="1" operator="notEqual">
      <formula>"CNTN"</formula>
    </cfRule>
  </conditionalFormatting>
  <pageMargins left="0.11811023622047245" right="0" top="0" bottom="0" header="0" footer="0"/>
  <pageSetup paperSize="9" orientation="landscape" r:id="rId1"/>
  <headerFooter>
    <oddFooter xml:space="preserve">&amp;R&amp;P&amp;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23"/>
  <sheetViews>
    <sheetView zoomScale="85" zoomScaleNormal="85" workbookViewId="0">
      <pane xSplit="4" ySplit="8" topLeftCell="E9" activePane="bottomRight" state="frozen"/>
      <selection activeCell="T9" sqref="T9"/>
      <selection pane="topRight" activeCell="T9" sqref="T9"/>
      <selection pane="bottomLeft" activeCell="T9" sqref="T9"/>
      <selection pane="bottomRight" activeCell="X13" sqref="X13"/>
    </sheetView>
  </sheetViews>
  <sheetFormatPr defaultRowHeight="21" customHeight="1"/>
  <cols>
    <col min="1" max="1" width="4.7109375" style="9" customWidth="1"/>
    <col min="2" max="2" width="11.85546875" style="9" customWidth="1"/>
    <col min="3" max="3" width="15.140625" style="9" customWidth="1"/>
    <col min="4" max="4" width="5.85546875" style="9" customWidth="1"/>
    <col min="5" max="5" width="9.28515625" style="9" customWidth="1"/>
    <col min="6" max="6" width="8.7109375" style="9" customWidth="1"/>
    <col min="7" max="7" width="5.5703125" style="9" customWidth="1"/>
    <col min="8" max="8" width="6" style="9" customWidth="1"/>
    <col min="9" max="9" width="5.42578125" style="9" customWidth="1"/>
    <col min="10" max="13" width="4.85546875" style="9" customWidth="1"/>
    <col min="14" max="14" width="5" style="9" customWidth="1"/>
    <col min="15" max="16" width="5.28515625" style="9" customWidth="1"/>
    <col min="17" max="20" width="4" style="9" customWidth="1"/>
    <col min="21" max="21" width="6.28515625" style="9" customWidth="1"/>
    <col min="22" max="22" width="8.140625" style="9" customWidth="1"/>
    <col min="23" max="23" width="8" style="9" customWidth="1"/>
    <col min="24"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782</v>
      </c>
      <c r="N3" s="4"/>
      <c r="O3" s="5"/>
      <c r="P3" s="5"/>
      <c r="Q3" s="5"/>
      <c r="R3" s="5"/>
      <c r="S3" s="5"/>
      <c r="T3" s="5"/>
      <c r="U3" s="5"/>
      <c r="V3" s="2"/>
      <c r="W3" s="2"/>
    </row>
    <row r="4" spans="1:24"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949" t="s">
        <v>5</v>
      </c>
      <c r="B5" s="958" t="s">
        <v>6</v>
      </c>
      <c r="C5" s="961" t="s">
        <v>7</v>
      </c>
      <c r="D5" s="962"/>
      <c r="E5" s="946" t="s">
        <v>8</v>
      </c>
      <c r="F5" s="949" t="s">
        <v>9</v>
      </c>
      <c r="G5" s="952" t="s">
        <v>10</v>
      </c>
      <c r="H5" s="952" t="s">
        <v>11</v>
      </c>
      <c r="I5" s="952" t="s">
        <v>12</v>
      </c>
      <c r="J5" s="956" t="s">
        <v>13</v>
      </c>
      <c r="K5" s="956"/>
      <c r="L5" s="956"/>
      <c r="M5" s="956"/>
      <c r="N5" s="956"/>
      <c r="O5" s="969" t="s">
        <v>14</v>
      </c>
      <c r="P5" s="970"/>
      <c r="Q5" s="953" t="s">
        <v>15</v>
      </c>
      <c r="R5" s="953" t="s">
        <v>16</v>
      </c>
      <c r="S5" s="953" t="s">
        <v>17</v>
      </c>
      <c r="T5" s="953" t="s">
        <v>18</v>
      </c>
      <c r="U5" s="953" t="s">
        <v>19</v>
      </c>
      <c r="V5" s="952" t="s">
        <v>20</v>
      </c>
      <c r="W5" s="978" t="s">
        <v>21</v>
      </c>
    </row>
    <row r="6" spans="1:24" ht="27" customHeight="1">
      <c r="A6" s="950"/>
      <c r="B6" s="959"/>
      <c r="C6" s="963"/>
      <c r="D6" s="964"/>
      <c r="E6" s="947"/>
      <c r="F6" s="950"/>
      <c r="G6" s="950"/>
      <c r="H6" s="967"/>
      <c r="I6" s="967"/>
      <c r="J6" s="954" t="s">
        <v>38</v>
      </c>
      <c r="K6" s="954" t="s">
        <v>23</v>
      </c>
      <c r="L6" s="954" t="s">
        <v>24</v>
      </c>
      <c r="M6" s="954" t="s">
        <v>25</v>
      </c>
      <c r="N6" s="953" t="s">
        <v>26</v>
      </c>
      <c r="O6" s="971"/>
      <c r="P6" s="972"/>
      <c r="Q6" s="954"/>
      <c r="R6" s="954"/>
      <c r="S6" s="954"/>
      <c r="T6" s="954"/>
      <c r="U6" s="954"/>
      <c r="V6" s="967"/>
      <c r="W6" s="979"/>
    </row>
    <row r="7" spans="1:24" ht="21" customHeight="1">
      <c r="A7" s="951"/>
      <c r="B7" s="960"/>
      <c r="C7" s="965"/>
      <c r="D7" s="966"/>
      <c r="E7" s="948"/>
      <c r="F7" s="951"/>
      <c r="G7" s="951"/>
      <c r="H7" s="968"/>
      <c r="I7" s="968"/>
      <c r="J7" s="955"/>
      <c r="K7" s="955"/>
      <c r="L7" s="955"/>
      <c r="M7" s="955"/>
      <c r="N7" s="955"/>
      <c r="O7" s="10" t="s">
        <v>27</v>
      </c>
      <c r="P7" s="10" t="s">
        <v>28</v>
      </c>
      <c r="Q7" s="955"/>
      <c r="R7" s="955"/>
      <c r="S7" s="955"/>
      <c r="T7" s="955"/>
      <c r="U7" s="955"/>
      <c r="V7" s="968"/>
      <c r="W7" s="980"/>
    </row>
    <row r="8" spans="1:24" s="22" customFormat="1" ht="28.5" customHeight="1">
      <c r="A8" s="11"/>
      <c r="B8" s="714" t="s">
        <v>29</v>
      </c>
      <c r="C8" s="13"/>
      <c r="D8" s="715"/>
      <c r="E8" s="716"/>
      <c r="F8" s="717"/>
      <c r="G8" s="717"/>
      <c r="H8" s="16">
        <v>126</v>
      </c>
      <c r="I8" s="16">
        <v>140</v>
      </c>
      <c r="J8" s="16">
        <v>13</v>
      </c>
      <c r="K8" s="16">
        <v>17</v>
      </c>
      <c r="L8" s="16">
        <v>21</v>
      </c>
      <c r="M8" s="16">
        <v>25</v>
      </c>
      <c r="N8" s="16">
        <v>26</v>
      </c>
      <c r="O8" s="16">
        <v>141</v>
      </c>
      <c r="P8" s="16"/>
      <c r="Q8" s="17">
        <v>34</v>
      </c>
      <c r="R8" s="17">
        <v>38</v>
      </c>
      <c r="S8" s="18">
        <v>29</v>
      </c>
      <c r="T8" s="18">
        <v>30</v>
      </c>
      <c r="U8" s="18">
        <v>28</v>
      </c>
      <c r="V8" s="19"/>
      <c r="W8" s="20"/>
    </row>
    <row r="9" spans="1:24" ht="24" customHeight="1">
      <c r="A9" s="23">
        <v>1</v>
      </c>
      <c r="B9" s="24">
        <v>161325315</v>
      </c>
      <c r="C9" s="25" t="s">
        <v>693</v>
      </c>
      <c r="D9" s="26" t="s">
        <v>59</v>
      </c>
      <c r="E9" s="27">
        <v>33632</v>
      </c>
      <c r="F9" s="28" t="s">
        <v>44</v>
      </c>
      <c r="G9" s="28" t="s">
        <v>45</v>
      </c>
      <c r="H9" s="29">
        <v>129</v>
      </c>
      <c r="I9" s="30">
        <v>8.1300000000000008</v>
      </c>
      <c r="J9" s="31">
        <v>8.3000000000000007</v>
      </c>
      <c r="K9" s="31">
        <v>8.3000000000000007</v>
      </c>
      <c r="L9" s="31">
        <v>8.3000000000000007</v>
      </c>
      <c r="M9" s="31">
        <v>9</v>
      </c>
      <c r="N9" s="60">
        <v>8.3000000000000007</v>
      </c>
      <c r="O9" s="30">
        <v>8.14</v>
      </c>
      <c r="P9" s="32">
        <v>3.59</v>
      </c>
      <c r="Q9" s="33" t="s">
        <v>46</v>
      </c>
      <c r="R9" s="33" t="s">
        <v>46</v>
      </c>
      <c r="S9" s="33" t="s">
        <v>46</v>
      </c>
      <c r="T9" s="33" t="s">
        <v>46</v>
      </c>
      <c r="U9" s="718" t="s">
        <v>85</v>
      </c>
      <c r="V9" s="35"/>
      <c r="W9" s="670" t="s">
        <v>48</v>
      </c>
      <c r="X9" s="671" t="s">
        <v>638</v>
      </c>
    </row>
    <row r="10" spans="1:24" ht="24" customHeight="1">
      <c r="A10" s="38">
        <f>A9+1</f>
        <v>2</v>
      </c>
      <c r="B10" s="39">
        <v>161325504</v>
      </c>
      <c r="C10" s="40" t="s">
        <v>694</v>
      </c>
      <c r="D10" s="41" t="s">
        <v>216</v>
      </c>
      <c r="E10" s="42">
        <v>33905</v>
      </c>
      <c r="F10" s="43" t="s">
        <v>80</v>
      </c>
      <c r="G10" s="43" t="s">
        <v>45</v>
      </c>
      <c r="H10" s="44">
        <v>129</v>
      </c>
      <c r="I10" s="45">
        <v>7.86</v>
      </c>
      <c r="J10" s="46">
        <v>8.6</v>
      </c>
      <c r="K10" s="46">
        <v>8.6</v>
      </c>
      <c r="L10" s="46">
        <v>8.6</v>
      </c>
      <c r="M10" s="46">
        <v>7.5</v>
      </c>
      <c r="N10" s="61">
        <v>8.6</v>
      </c>
      <c r="O10" s="45">
        <v>7.92</v>
      </c>
      <c r="P10" s="47">
        <v>3.47</v>
      </c>
      <c r="Q10" s="48" t="s">
        <v>46</v>
      </c>
      <c r="R10" s="48" t="s">
        <v>46</v>
      </c>
      <c r="S10" s="48" t="s">
        <v>46</v>
      </c>
      <c r="T10" s="48" t="s">
        <v>46</v>
      </c>
      <c r="U10" s="43" t="s">
        <v>47</v>
      </c>
      <c r="V10" s="64"/>
      <c r="W10" s="670" t="s">
        <v>48</v>
      </c>
      <c r="X10" s="671" t="s">
        <v>638</v>
      </c>
    </row>
    <row r="11" spans="1:24" ht="24" customHeight="1">
      <c r="A11" s="38">
        <f t="shared" ref="A11:A15" si="0">A10+1</f>
        <v>3</v>
      </c>
      <c r="B11" s="39">
        <v>2020252867</v>
      </c>
      <c r="C11" s="40" t="s">
        <v>152</v>
      </c>
      <c r="D11" s="41" t="s">
        <v>695</v>
      </c>
      <c r="E11" s="42">
        <v>32984</v>
      </c>
      <c r="F11" s="43" t="s">
        <v>80</v>
      </c>
      <c r="G11" s="43" t="s">
        <v>45</v>
      </c>
      <c r="H11" s="44">
        <v>124</v>
      </c>
      <c r="I11" s="45">
        <v>7.55</v>
      </c>
      <c r="J11" s="46">
        <v>0</v>
      </c>
      <c r="K11" s="46">
        <v>0</v>
      </c>
      <c r="L11" s="46">
        <v>0</v>
      </c>
      <c r="M11" s="46">
        <v>0</v>
      </c>
      <c r="N11" s="61">
        <v>0</v>
      </c>
      <c r="O11" s="45">
        <v>6.89</v>
      </c>
      <c r="P11" s="47">
        <v>2.94</v>
      </c>
      <c r="Q11" s="48" t="s">
        <v>56</v>
      </c>
      <c r="R11" s="48" t="s">
        <v>56</v>
      </c>
      <c r="S11" s="48">
        <v>0</v>
      </c>
      <c r="T11" s="48" t="s">
        <v>46</v>
      </c>
      <c r="U11" s="43" t="s">
        <v>47</v>
      </c>
      <c r="V11" s="64"/>
      <c r="W11" s="36" t="s">
        <v>40</v>
      </c>
      <c r="X11" s="734" t="s">
        <v>781</v>
      </c>
    </row>
    <row r="12" spans="1:24" ht="24" customHeight="1">
      <c r="A12" s="38">
        <f t="shared" si="0"/>
        <v>4</v>
      </c>
      <c r="B12" s="39">
        <v>171326052</v>
      </c>
      <c r="C12" s="40" t="s">
        <v>148</v>
      </c>
      <c r="D12" s="41" t="s">
        <v>79</v>
      </c>
      <c r="E12" s="42">
        <v>34214</v>
      </c>
      <c r="F12" s="43" t="s">
        <v>44</v>
      </c>
      <c r="G12" s="43" t="s">
        <v>45</v>
      </c>
      <c r="H12" s="44">
        <v>128</v>
      </c>
      <c r="I12" s="45">
        <v>8.33</v>
      </c>
      <c r="J12" s="46">
        <v>8.9</v>
      </c>
      <c r="K12" s="46">
        <v>8.9</v>
      </c>
      <c r="L12" s="46">
        <v>8.9</v>
      </c>
      <c r="M12" s="46">
        <v>9</v>
      </c>
      <c r="N12" s="61">
        <v>8.9</v>
      </c>
      <c r="O12" s="45">
        <v>8.35</v>
      </c>
      <c r="P12" s="47">
        <v>3.64</v>
      </c>
      <c r="Q12" s="48" t="s">
        <v>46</v>
      </c>
      <c r="R12" s="48" t="s">
        <v>46</v>
      </c>
      <c r="S12" s="48" t="s">
        <v>46</v>
      </c>
      <c r="T12" s="48" t="s">
        <v>46</v>
      </c>
      <c r="U12" s="43" t="s">
        <v>47</v>
      </c>
      <c r="V12" s="64"/>
      <c r="W12" s="670" t="s">
        <v>48</v>
      </c>
      <c r="X12" s="671" t="s">
        <v>638</v>
      </c>
    </row>
    <row r="13" spans="1:24" ht="24" customHeight="1">
      <c r="A13" s="38">
        <f t="shared" si="0"/>
        <v>5</v>
      </c>
      <c r="B13" s="39">
        <v>2020252871</v>
      </c>
      <c r="C13" s="40" t="s">
        <v>239</v>
      </c>
      <c r="D13" s="41" t="s">
        <v>173</v>
      </c>
      <c r="E13" s="42">
        <v>34207</v>
      </c>
      <c r="F13" s="43" t="s">
        <v>65</v>
      </c>
      <c r="G13" s="43" t="s">
        <v>45</v>
      </c>
      <c r="H13" s="44">
        <v>127</v>
      </c>
      <c r="I13" s="45">
        <v>7.9</v>
      </c>
      <c r="J13" s="46">
        <v>8.3000000000000007</v>
      </c>
      <c r="K13" s="46">
        <v>8.3000000000000007</v>
      </c>
      <c r="L13" s="46">
        <v>8.3000000000000007</v>
      </c>
      <c r="M13" s="46">
        <v>7</v>
      </c>
      <c r="N13" s="61">
        <v>8.3000000000000007</v>
      </c>
      <c r="O13" s="45">
        <v>7.93</v>
      </c>
      <c r="P13" s="47">
        <v>3.43</v>
      </c>
      <c r="Q13" s="48" t="s">
        <v>46</v>
      </c>
      <c r="R13" s="48" t="s">
        <v>56</v>
      </c>
      <c r="S13" s="48" t="s">
        <v>46</v>
      </c>
      <c r="T13" s="48" t="s">
        <v>46</v>
      </c>
      <c r="U13" s="43" t="s">
        <v>47</v>
      </c>
      <c r="V13" s="64"/>
      <c r="W13" s="36" t="s">
        <v>57</v>
      </c>
      <c r="X13" s="734" t="s">
        <v>850</v>
      </c>
    </row>
    <row r="14" spans="1:24" ht="24" customHeight="1">
      <c r="A14" s="38">
        <f t="shared" si="0"/>
        <v>6</v>
      </c>
      <c r="B14" s="39">
        <v>171326175</v>
      </c>
      <c r="C14" s="40" t="s">
        <v>399</v>
      </c>
      <c r="D14" s="41" t="s">
        <v>178</v>
      </c>
      <c r="E14" s="42">
        <v>33895</v>
      </c>
      <c r="F14" s="43" t="s">
        <v>80</v>
      </c>
      <c r="G14" s="43" t="s">
        <v>45</v>
      </c>
      <c r="H14" s="44">
        <v>131</v>
      </c>
      <c r="I14" s="45">
        <v>7.85</v>
      </c>
      <c r="J14" s="46">
        <v>8.4</v>
      </c>
      <c r="K14" s="46">
        <v>8.4</v>
      </c>
      <c r="L14" s="46">
        <v>8.4</v>
      </c>
      <c r="M14" s="46">
        <v>8.5</v>
      </c>
      <c r="N14" s="61">
        <v>8.4</v>
      </c>
      <c r="O14" s="45">
        <v>7.74</v>
      </c>
      <c r="P14" s="47">
        <v>3.39</v>
      </c>
      <c r="Q14" s="48" t="s">
        <v>46</v>
      </c>
      <c r="R14" s="48" t="s">
        <v>46</v>
      </c>
      <c r="S14" s="48" t="s">
        <v>46</v>
      </c>
      <c r="T14" s="48" t="s">
        <v>46</v>
      </c>
      <c r="U14" s="43" t="s">
        <v>47</v>
      </c>
      <c r="V14" s="64"/>
      <c r="W14" s="670" t="s">
        <v>48</v>
      </c>
      <c r="X14" s="671" t="s">
        <v>638</v>
      </c>
    </row>
    <row r="15" spans="1:24" ht="24" customHeight="1">
      <c r="A15" s="38">
        <f t="shared" si="0"/>
        <v>7</v>
      </c>
      <c r="B15" s="39">
        <v>2026252639</v>
      </c>
      <c r="C15" s="40" t="s">
        <v>696</v>
      </c>
      <c r="D15" s="41" t="s">
        <v>103</v>
      </c>
      <c r="E15" s="42">
        <v>33308</v>
      </c>
      <c r="F15" s="43" t="s">
        <v>65</v>
      </c>
      <c r="G15" s="43" t="s">
        <v>45</v>
      </c>
      <c r="H15" s="44">
        <v>130</v>
      </c>
      <c r="I15" s="45">
        <v>7.7</v>
      </c>
      <c r="J15" s="46">
        <v>8.6</v>
      </c>
      <c r="K15" s="46">
        <v>8.6</v>
      </c>
      <c r="L15" s="46">
        <v>8.6</v>
      </c>
      <c r="M15" s="46">
        <v>6</v>
      </c>
      <c r="N15" s="61">
        <v>8.6</v>
      </c>
      <c r="O15" s="45">
        <v>7.78</v>
      </c>
      <c r="P15" s="47">
        <v>3.35</v>
      </c>
      <c r="Q15" s="48" t="s">
        <v>46</v>
      </c>
      <c r="R15" s="48" t="s">
        <v>46</v>
      </c>
      <c r="S15" s="48" t="s">
        <v>46</v>
      </c>
      <c r="T15" s="48" t="s">
        <v>46</v>
      </c>
      <c r="U15" s="43" t="s">
        <v>47</v>
      </c>
      <c r="V15" s="64"/>
      <c r="W15" s="670" t="s">
        <v>48</v>
      </c>
      <c r="X15" s="671" t="s">
        <v>638</v>
      </c>
    </row>
    <row r="16" spans="1:24" s="51" customFormat="1" ht="18.75" customHeight="1">
      <c r="P16" s="52" t="s">
        <v>30</v>
      </c>
      <c r="V16" s="719"/>
    </row>
    <row r="17" spans="1:22" s="51" customFormat="1" ht="21.75" customHeight="1">
      <c r="B17" s="51" t="s">
        <v>31</v>
      </c>
      <c r="E17" s="51" t="s">
        <v>32</v>
      </c>
      <c r="J17" s="51" t="s">
        <v>33</v>
      </c>
      <c r="R17" s="51" t="s">
        <v>34</v>
      </c>
      <c r="V17" s="50"/>
    </row>
    <row r="18" spans="1:22" s="53" customFormat="1" ht="18" customHeight="1"/>
    <row r="19" spans="1:22" s="53" customFormat="1" ht="18.75" customHeight="1"/>
    <row r="20" spans="1:22" s="53" customFormat="1" ht="10.5" customHeight="1"/>
    <row r="21" spans="1:22" s="53" customFormat="1" ht="22.5" customHeight="1"/>
    <row r="22" spans="1:22" s="53" customFormat="1" ht="17.25" customHeight="1">
      <c r="A22" s="51"/>
      <c r="B22" s="51" t="s">
        <v>35</v>
      </c>
      <c r="C22" s="51"/>
      <c r="E22" s="51" t="s">
        <v>36</v>
      </c>
      <c r="F22" s="51"/>
      <c r="G22" s="51"/>
      <c r="H22" s="51"/>
      <c r="I22" s="51"/>
      <c r="J22" s="51" t="s">
        <v>37</v>
      </c>
      <c r="K22" s="51"/>
      <c r="M22" s="51"/>
      <c r="N22" s="51"/>
    </row>
    <row r="23" spans="1:22" s="53" customFormat="1" ht="17.25" customHeight="1">
      <c r="A23" s="51"/>
      <c r="B23" s="51"/>
      <c r="C23" s="51"/>
      <c r="D23" s="51"/>
      <c r="E23" s="51"/>
      <c r="F23" s="51"/>
      <c r="G23" s="51"/>
      <c r="H23" s="51"/>
      <c r="I23" s="51"/>
      <c r="J23" s="51"/>
      <c r="K23" s="51"/>
      <c r="M23" s="51"/>
      <c r="N23" s="51"/>
    </row>
  </sheetData>
  <mergeCells count="22">
    <mergeCell ref="W5:W7"/>
    <mergeCell ref="N6:N7"/>
    <mergeCell ref="S5:S7"/>
    <mergeCell ref="T5:T7"/>
    <mergeCell ref="U5:U7"/>
    <mergeCell ref="V5:V7"/>
    <mergeCell ref="R5:R7"/>
    <mergeCell ref="Q5:Q7"/>
    <mergeCell ref="A5:A7"/>
    <mergeCell ref="B5:B7"/>
    <mergeCell ref="C5:D7"/>
    <mergeCell ref="E5:E7"/>
    <mergeCell ref="F5:F7"/>
    <mergeCell ref="G5:G7"/>
    <mergeCell ref="H5:H7"/>
    <mergeCell ref="I5:I7"/>
    <mergeCell ref="J5:N5"/>
    <mergeCell ref="O5:P6"/>
    <mergeCell ref="J6:J7"/>
    <mergeCell ref="K6:K7"/>
    <mergeCell ref="L6:L7"/>
    <mergeCell ref="M6:M7"/>
  </mergeCells>
  <conditionalFormatting sqref="J9:M9">
    <cfRule type="cellIs" dxfId="661" priority="31" stopIfTrue="1" operator="lessThan">
      <formula>5.5</formula>
    </cfRule>
  </conditionalFormatting>
  <conditionalFormatting sqref="Q9:R9">
    <cfRule type="cellIs" dxfId="660" priority="29" operator="lessThan">
      <formula>5</formula>
    </cfRule>
  </conditionalFormatting>
  <conditionalFormatting sqref="Q9:R9">
    <cfRule type="cellIs" dxfId="659" priority="28" stopIfTrue="1" operator="notEqual">
      <formula>"CNTN"</formula>
    </cfRule>
  </conditionalFormatting>
  <conditionalFormatting sqref="Q9:R9">
    <cfRule type="notContainsBlanks" dxfId="658" priority="26" stopIfTrue="1">
      <formula>LEN(TRIM(Q9))&gt;0</formula>
    </cfRule>
    <cfRule type="cellIs" dxfId="657" priority="27" operator="between">
      <formula>0</formula>
      <formula>3.9</formula>
    </cfRule>
  </conditionalFormatting>
  <conditionalFormatting sqref="Q9:T9">
    <cfRule type="notContainsBlanks" priority="25" stopIfTrue="1">
      <formula>LEN(TRIM(Q9))&gt;0</formula>
    </cfRule>
  </conditionalFormatting>
  <conditionalFormatting sqref="S9:T9">
    <cfRule type="cellIs" dxfId="656" priority="24" stopIfTrue="1" operator="equal">
      <formula>0</formula>
    </cfRule>
  </conditionalFormatting>
  <conditionalFormatting sqref="N9">
    <cfRule type="cellIs" dxfId="655" priority="23" stopIfTrue="1" operator="lessThan">
      <formula>5.5</formula>
    </cfRule>
  </conditionalFormatting>
  <conditionalFormatting sqref="R9">
    <cfRule type="cellIs" dxfId="654" priority="22" stopIfTrue="1" operator="equal">
      <formula>0</formula>
    </cfRule>
  </conditionalFormatting>
  <conditionalFormatting sqref="Q9">
    <cfRule type="cellIs" dxfId="653" priority="21" stopIfTrue="1" operator="equal">
      <formula>0</formula>
    </cfRule>
  </conditionalFormatting>
  <conditionalFormatting sqref="J10:M15">
    <cfRule type="cellIs" dxfId="652" priority="20" stopIfTrue="1" operator="lessThan">
      <formula>5.5</formula>
    </cfRule>
  </conditionalFormatting>
  <conditionalFormatting sqref="W11 W13">
    <cfRule type="cellIs" dxfId="651" priority="19" operator="between">
      <formula>0</formula>
      <formula>3.9</formula>
    </cfRule>
  </conditionalFormatting>
  <conditionalFormatting sqref="W11 Q10:R15 W13">
    <cfRule type="cellIs" dxfId="650" priority="18" operator="lessThan">
      <formula>5</formula>
    </cfRule>
  </conditionalFormatting>
  <conditionalFormatting sqref="W11 Q10:R15 W13">
    <cfRule type="cellIs" dxfId="649" priority="17" stopIfTrue="1" operator="notEqual">
      <formula>"CNTN"</formula>
    </cfRule>
  </conditionalFormatting>
  <conditionalFormatting sqref="Q10:R15">
    <cfRule type="notContainsBlanks" dxfId="648" priority="15" stopIfTrue="1">
      <formula>LEN(TRIM(Q10))&gt;0</formula>
    </cfRule>
    <cfRule type="cellIs" dxfId="647" priority="16" operator="between">
      <formula>0</formula>
      <formula>3.9</formula>
    </cfRule>
  </conditionalFormatting>
  <conditionalFormatting sqref="Q10:T15">
    <cfRule type="notContainsBlanks" priority="14" stopIfTrue="1">
      <formula>LEN(TRIM(Q10))&gt;0</formula>
    </cfRule>
  </conditionalFormatting>
  <conditionalFormatting sqref="S10:T15">
    <cfRule type="cellIs" dxfId="646" priority="13" stopIfTrue="1" operator="equal">
      <formula>0</formula>
    </cfRule>
  </conditionalFormatting>
  <conditionalFormatting sqref="N10:N15">
    <cfRule type="cellIs" dxfId="645" priority="12" stopIfTrue="1" operator="lessThan">
      <formula>5.5</formula>
    </cfRule>
  </conditionalFormatting>
  <conditionalFormatting sqref="R10:R15">
    <cfRule type="cellIs" dxfId="644" priority="11" stopIfTrue="1" operator="equal">
      <formula>0</formula>
    </cfRule>
  </conditionalFormatting>
  <conditionalFormatting sqref="Q10:Q15">
    <cfRule type="cellIs" dxfId="643" priority="10" stopIfTrue="1" operator="equal">
      <formula>0</formula>
    </cfRule>
  </conditionalFormatting>
  <conditionalFormatting sqref="W9:W10">
    <cfRule type="cellIs" dxfId="642" priority="9" operator="between">
      <formula>0</formula>
      <formula>3.9</formula>
    </cfRule>
  </conditionalFormatting>
  <conditionalFormatting sqref="W9:W10">
    <cfRule type="cellIs" dxfId="641" priority="8" operator="lessThan">
      <formula>5</formula>
    </cfRule>
  </conditionalFormatting>
  <conditionalFormatting sqref="W9:W10">
    <cfRule type="cellIs" dxfId="640" priority="7" stopIfTrue="1" operator="notEqual">
      <formula>"CNTN"</formula>
    </cfRule>
  </conditionalFormatting>
  <conditionalFormatting sqref="W12">
    <cfRule type="cellIs" dxfId="639" priority="6" operator="between">
      <formula>0</formula>
      <formula>3.9</formula>
    </cfRule>
  </conditionalFormatting>
  <conditionalFormatting sqref="W12">
    <cfRule type="cellIs" dxfId="638" priority="5" operator="lessThan">
      <formula>5</formula>
    </cfRule>
  </conditionalFormatting>
  <conditionalFormatting sqref="W12">
    <cfRule type="cellIs" dxfId="637" priority="4" stopIfTrue="1" operator="notEqual">
      <formula>"CNTN"</formula>
    </cfRule>
  </conditionalFormatting>
  <conditionalFormatting sqref="W14:W15">
    <cfRule type="cellIs" dxfId="636" priority="3" operator="between">
      <formula>0</formula>
      <formula>3.9</formula>
    </cfRule>
  </conditionalFormatting>
  <conditionalFormatting sqref="W14:W15">
    <cfRule type="cellIs" dxfId="635" priority="2" operator="lessThan">
      <formula>5</formula>
    </cfRule>
  </conditionalFormatting>
  <conditionalFormatting sqref="W14:W15">
    <cfRule type="cellIs" dxfId="634"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X46"/>
  <sheetViews>
    <sheetView zoomScale="85" zoomScaleNormal="85" workbookViewId="0">
      <pane xSplit="4" ySplit="8" topLeftCell="E9" activePane="bottomRight" state="frozen"/>
      <selection activeCell="T9" sqref="T9"/>
      <selection pane="topRight" activeCell="T9" sqref="T9"/>
      <selection pane="bottomLeft" activeCell="T9" sqref="T9"/>
      <selection pane="bottomRight" activeCell="W14" sqref="W14:X14"/>
    </sheetView>
  </sheetViews>
  <sheetFormatPr defaultRowHeight="21" customHeight="1"/>
  <cols>
    <col min="1" max="1" width="4.7109375" style="9" customWidth="1"/>
    <col min="2" max="2" width="10.140625" style="9" customWidth="1"/>
    <col min="3" max="3" width="17.42578125" style="9" customWidth="1"/>
    <col min="4" max="4" width="5.85546875" style="9" customWidth="1"/>
    <col min="5" max="5" width="9.285156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 style="9" customWidth="1"/>
    <col min="15" max="16" width="5.28515625" style="9" customWidth="1"/>
    <col min="17" max="20" width="4" style="9" customWidth="1"/>
    <col min="21" max="21" width="5.140625" style="9" customWidth="1"/>
    <col min="22" max="22" width="8.140625" style="9" customWidth="1"/>
    <col min="23" max="23" width="8" style="9" customWidth="1"/>
    <col min="24"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t="s">
        <v>782</v>
      </c>
      <c r="M3" s="4"/>
      <c r="N3" s="4"/>
      <c r="O3" s="5"/>
      <c r="P3" s="5"/>
      <c r="Q3" s="5"/>
      <c r="R3" s="5"/>
      <c r="S3" s="5"/>
      <c r="T3" s="5"/>
      <c r="U3" s="5"/>
      <c r="V3" s="2"/>
      <c r="W3" s="2"/>
    </row>
    <row r="4" spans="1:24"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949" t="s">
        <v>5</v>
      </c>
      <c r="B5" s="958" t="s">
        <v>6</v>
      </c>
      <c r="C5" s="961" t="s">
        <v>7</v>
      </c>
      <c r="D5" s="962"/>
      <c r="E5" s="946" t="s">
        <v>8</v>
      </c>
      <c r="F5" s="949" t="s">
        <v>9</v>
      </c>
      <c r="G5" s="952" t="s">
        <v>10</v>
      </c>
      <c r="H5" s="952" t="s">
        <v>11</v>
      </c>
      <c r="I5" s="952" t="s">
        <v>12</v>
      </c>
      <c r="J5" s="956" t="s">
        <v>13</v>
      </c>
      <c r="K5" s="956"/>
      <c r="L5" s="956"/>
      <c r="M5" s="956"/>
      <c r="N5" s="956"/>
      <c r="O5" s="969" t="s">
        <v>14</v>
      </c>
      <c r="P5" s="970"/>
      <c r="Q5" s="953" t="s">
        <v>15</v>
      </c>
      <c r="R5" s="953" t="s">
        <v>16</v>
      </c>
      <c r="S5" s="953" t="s">
        <v>17</v>
      </c>
      <c r="T5" s="953" t="s">
        <v>18</v>
      </c>
      <c r="U5" s="953" t="s">
        <v>19</v>
      </c>
      <c r="V5" s="952" t="s">
        <v>20</v>
      </c>
      <c r="W5" s="978" t="s">
        <v>21</v>
      </c>
    </row>
    <row r="6" spans="1:24" ht="27" customHeight="1">
      <c r="A6" s="950"/>
      <c r="B6" s="959"/>
      <c r="C6" s="963"/>
      <c r="D6" s="964"/>
      <c r="E6" s="947"/>
      <c r="F6" s="950"/>
      <c r="G6" s="950"/>
      <c r="H6" s="967"/>
      <c r="I6" s="967"/>
      <c r="J6" s="954" t="s">
        <v>38</v>
      </c>
      <c r="K6" s="954" t="s">
        <v>23</v>
      </c>
      <c r="L6" s="954" t="s">
        <v>24</v>
      </c>
      <c r="M6" s="954" t="s">
        <v>25</v>
      </c>
      <c r="N6" s="953" t="s">
        <v>26</v>
      </c>
      <c r="O6" s="971"/>
      <c r="P6" s="972"/>
      <c r="Q6" s="954"/>
      <c r="R6" s="954"/>
      <c r="S6" s="954"/>
      <c r="T6" s="954"/>
      <c r="U6" s="954"/>
      <c r="V6" s="967"/>
      <c r="W6" s="979"/>
    </row>
    <row r="7" spans="1:24" ht="21" customHeight="1">
      <c r="A7" s="951"/>
      <c r="B7" s="960"/>
      <c r="C7" s="965"/>
      <c r="D7" s="966"/>
      <c r="E7" s="948"/>
      <c r="F7" s="951"/>
      <c r="G7" s="951"/>
      <c r="H7" s="968"/>
      <c r="I7" s="968"/>
      <c r="J7" s="955"/>
      <c r="K7" s="955"/>
      <c r="L7" s="955"/>
      <c r="M7" s="955"/>
      <c r="N7" s="955"/>
      <c r="O7" s="10" t="s">
        <v>27</v>
      </c>
      <c r="P7" s="10" t="s">
        <v>28</v>
      </c>
      <c r="Q7" s="955"/>
      <c r="R7" s="955"/>
      <c r="S7" s="955"/>
      <c r="T7" s="955"/>
      <c r="U7" s="955"/>
      <c r="V7" s="968"/>
      <c r="W7" s="980"/>
    </row>
    <row r="8" spans="1:24" s="22" customFormat="1" ht="28.5" customHeight="1">
      <c r="A8" s="11"/>
      <c r="B8" s="63" t="s">
        <v>39</v>
      </c>
      <c r="C8" s="13"/>
      <c r="D8" s="715"/>
      <c r="E8" s="716"/>
      <c r="F8" s="717"/>
      <c r="G8" s="717"/>
      <c r="H8" s="16">
        <v>126</v>
      </c>
      <c r="I8" s="16">
        <v>140</v>
      </c>
      <c r="J8" s="16">
        <v>13</v>
      </c>
      <c r="K8" s="16">
        <v>17</v>
      </c>
      <c r="L8" s="16">
        <v>21</v>
      </c>
      <c r="M8" s="16">
        <v>25</v>
      </c>
      <c r="N8" s="16">
        <v>26</v>
      </c>
      <c r="O8" s="16">
        <v>141</v>
      </c>
      <c r="P8" s="16"/>
      <c r="Q8" s="17">
        <v>34</v>
      </c>
      <c r="R8" s="17">
        <v>38</v>
      </c>
      <c r="S8" s="18">
        <v>29</v>
      </c>
      <c r="T8" s="18">
        <v>30</v>
      </c>
      <c r="U8" s="18">
        <v>28</v>
      </c>
      <c r="V8" s="19"/>
      <c r="W8" s="20"/>
    </row>
    <row r="9" spans="1:24" ht="20.25" customHeight="1">
      <c r="A9" s="23">
        <v>1</v>
      </c>
      <c r="B9" s="24">
        <v>161325245</v>
      </c>
      <c r="C9" s="25" t="s">
        <v>697</v>
      </c>
      <c r="D9" s="26" t="s">
        <v>640</v>
      </c>
      <c r="E9" s="27">
        <v>33768</v>
      </c>
      <c r="F9" s="28" t="s">
        <v>44</v>
      </c>
      <c r="G9" s="28" t="s">
        <v>45</v>
      </c>
      <c r="H9" s="29">
        <v>130</v>
      </c>
      <c r="I9" s="30">
        <v>7.31</v>
      </c>
      <c r="J9" s="31">
        <v>8.3000000000000007</v>
      </c>
      <c r="K9" s="31">
        <v>8</v>
      </c>
      <c r="L9" s="31">
        <v>7.1</v>
      </c>
      <c r="M9" s="31">
        <v>8.5</v>
      </c>
      <c r="N9" s="60">
        <v>7.76</v>
      </c>
      <c r="O9" s="30">
        <v>7.34</v>
      </c>
      <c r="P9" s="32">
        <v>3.09</v>
      </c>
      <c r="Q9" s="33" t="s">
        <v>46</v>
      </c>
      <c r="R9" s="33" t="s">
        <v>46</v>
      </c>
      <c r="S9" s="33" t="s">
        <v>46</v>
      </c>
      <c r="T9" s="33" t="s">
        <v>46</v>
      </c>
      <c r="U9" s="28" t="s">
        <v>47</v>
      </c>
      <c r="V9" s="35"/>
      <c r="W9" s="670" t="s">
        <v>48</v>
      </c>
      <c r="X9" s="671" t="s">
        <v>638</v>
      </c>
    </row>
    <row r="10" spans="1:24" ht="20.25" customHeight="1">
      <c r="A10" s="38">
        <f>A9+1</f>
        <v>2</v>
      </c>
      <c r="B10" s="39">
        <v>171325877</v>
      </c>
      <c r="C10" s="40" t="s">
        <v>698</v>
      </c>
      <c r="D10" s="41" t="s">
        <v>699</v>
      </c>
      <c r="E10" s="42">
        <v>34029</v>
      </c>
      <c r="F10" s="43" t="s">
        <v>51</v>
      </c>
      <c r="G10" s="43" t="s">
        <v>45</v>
      </c>
      <c r="H10" s="44">
        <v>129</v>
      </c>
      <c r="I10" s="45">
        <v>7.54</v>
      </c>
      <c r="J10" s="46">
        <v>8.3000000000000007</v>
      </c>
      <c r="K10" s="46">
        <v>7</v>
      </c>
      <c r="L10" s="46">
        <v>6.6</v>
      </c>
      <c r="M10" s="46">
        <v>7.5</v>
      </c>
      <c r="N10" s="61">
        <v>7.36</v>
      </c>
      <c r="O10" s="45">
        <v>7.53</v>
      </c>
      <c r="P10" s="47">
        <v>3.13</v>
      </c>
      <c r="Q10" s="48" t="s">
        <v>46</v>
      </c>
      <c r="R10" s="48" t="s">
        <v>46</v>
      </c>
      <c r="S10" s="48" t="s">
        <v>46</v>
      </c>
      <c r="T10" s="48" t="s">
        <v>46</v>
      </c>
      <c r="U10" s="43" t="s">
        <v>47</v>
      </c>
      <c r="V10" s="64"/>
      <c r="W10" s="670" t="s">
        <v>48</v>
      </c>
      <c r="X10" s="671" t="s">
        <v>638</v>
      </c>
    </row>
    <row r="11" spans="1:24" ht="20.25" customHeight="1">
      <c r="A11" s="38">
        <f t="shared" ref="A11:A38" si="0">A10+1</f>
        <v>3</v>
      </c>
      <c r="B11" s="39">
        <v>171325912</v>
      </c>
      <c r="C11" s="40" t="s">
        <v>700</v>
      </c>
      <c r="D11" s="41" t="s">
        <v>701</v>
      </c>
      <c r="E11" s="42">
        <v>33858</v>
      </c>
      <c r="F11" s="43" t="s">
        <v>80</v>
      </c>
      <c r="G11" s="43" t="s">
        <v>45</v>
      </c>
      <c r="H11" s="44">
        <v>128</v>
      </c>
      <c r="I11" s="45">
        <v>6.44</v>
      </c>
      <c r="J11" s="46">
        <v>7</v>
      </c>
      <c r="K11" s="46">
        <v>5.7</v>
      </c>
      <c r="L11" s="46">
        <v>6.3</v>
      </c>
      <c r="M11" s="46">
        <v>6.5</v>
      </c>
      <c r="N11" s="61">
        <v>6.46</v>
      </c>
      <c r="O11" s="45">
        <v>6.44</v>
      </c>
      <c r="P11" s="47">
        <v>2.5099999999999998</v>
      </c>
      <c r="Q11" s="48" t="s">
        <v>46</v>
      </c>
      <c r="R11" s="48" t="s">
        <v>46</v>
      </c>
      <c r="S11" s="48" t="s">
        <v>46</v>
      </c>
      <c r="T11" s="48" t="s">
        <v>46</v>
      </c>
      <c r="U11" s="43" t="s">
        <v>54</v>
      </c>
      <c r="V11" s="64"/>
      <c r="W11" s="670" t="s">
        <v>48</v>
      </c>
      <c r="X11" s="671" t="s">
        <v>638</v>
      </c>
    </row>
    <row r="12" spans="1:24" ht="20.25" customHeight="1">
      <c r="A12" s="38">
        <f t="shared" si="0"/>
        <v>4</v>
      </c>
      <c r="B12" s="39">
        <v>161325312</v>
      </c>
      <c r="C12" s="40" t="s">
        <v>702</v>
      </c>
      <c r="D12" s="41" t="s">
        <v>59</v>
      </c>
      <c r="E12" s="42">
        <v>33757</v>
      </c>
      <c r="F12" s="43" t="s">
        <v>44</v>
      </c>
      <c r="G12" s="43" t="s">
        <v>45</v>
      </c>
      <c r="H12" s="44">
        <v>128</v>
      </c>
      <c r="I12" s="45">
        <v>8.4499999999999993</v>
      </c>
      <c r="J12" s="46">
        <v>8</v>
      </c>
      <c r="K12" s="46">
        <v>8.8000000000000007</v>
      </c>
      <c r="L12" s="46">
        <v>9.9</v>
      </c>
      <c r="M12" s="46">
        <v>9</v>
      </c>
      <c r="N12" s="61">
        <v>8.92</v>
      </c>
      <c r="O12" s="45">
        <v>8.49</v>
      </c>
      <c r="P12" s="47">
        <v>3.75</v>
      </c>
      <c r="Q12" s="48" t="s">
        <v>46</v>
      </c>
      <c r="R12" s="48" t="s">
        <v>46</v>
      </c>
      <c r="S12" s="48" t="s">
        <v>46</v>
      </c>
      <c r="T12" s="48" t="s">
        <v>46</v>
      </c>
      <c r="U12" s="43" t="s">
        <v>47</v>
      </c>
      <c r="V12" s="64"/>
      <c r="W12" s="670" t="s">
        <v>48</v>
      </c>
      <c r="X12" s="671" t="s">
        <v>638</v>
      </c>
    </row>
    <row r="13" spans="1:24" ht="20.25" customHeight="1">
      <c r="A13" s="38">
        <f t="shared" si="0"/>
        <v>5</v>
      </c>
      <c r="B13" s="39">
        <v>171575520</v>
      </c>
      <c r="C13" s="40" t="s">
        <v>226</v>
      </c>
      <c r="D13" s="41" t="s">
        <v>703</v>
      </c>
      <c r="E13" s="42">
        <v>34304</v>
      </c>
      <c r="F13" s="43" t="s">
        <v>51</v>
      </c>
      <c r="G13" s="43" t="s">
        <v>45</v>
      </c>
      <c r="H13" s="44">
        <v>128</v>
      </c>
      <c r="I13" s="45">
        <v>7.01</v>
      </c>
      <c r="J13" s="46">
        <v>7</v>
      </c>
      <c r="K13" s="46">
        <v>6.5</v>
      </c>
      <c r="L13" s="46">
        <v>8.4</v>
      </c>
      <c r="M13" s="46">
        <v>9</v>
      </c>
      <c r="N13" s="61">
        <v>7.46</v>
      </c>
      <c r="O13" s="45">
        <v>7.03</v>
      </c>
      <c r="P13" s="47">
        <v>2.9</v>
      </c>
      <c r="Q13" s="48" t="s">
        <v>46</v>
      </c>
      <c r="R13" s="48" t="s">
        <v>56</v>
      </c>
      <c r="S13" s="48" t="s">
        <v>46</v>
      </c>
      <c r="T13" s="48" t="s">
        <v>46</v>
      </c>
      <c r="U13" s="43" t="s">
        <v>47</v>
      </c>
      <c r="V13" s="64"/>
      <c r="W13" s="36" t="s">
        <v>57</v>
      </c>
      <c r="X13" s="734" t="s">
        <v>781</v>
      </c>
    </row>
    <row r="14" spans="1:24" ht="20.25" customHeight="1">
      <c r="A14" s="38">
        <f t="shared" si="0"/>
        <v>6</v>
      </c>
      <c r="B14" s="39">
        <v>171325969</v>
      </c>
      <c r="C14" s="40" t="s">
        <v>312</v>
      </c>
      <c r="D14" s="41" t="s">
        <v>704</v>
      </c>
      <c r="E14" s="42">
        <v>34327</v>
      </c>
      <c r="F14" s="43" t="s">
        <v>132</v>
      </c>
      <c r="G14" s="43" t="s">
        <v>68</v>
      </c>
      <c r="H14" s="44">
        <v>128</v>
      </c>
      <c r="I14" s="45">
        <v>6.74</v>
      </c>
      <c r="J14" s="46">
        <v>8.8000000000000007</v>
      </c>
      <c r="K14" s="46">
        <v>7.1</v>
      </c>
      <c r="L14" s="46">
        <v>7.4</v>
      </c>
      <c r="M14" s="46">
        <v>8.3000000000000007</v>
      </c>
      <c r="N14" s="61">
        <v>7.9</v>
      </c>
      <c r="O14" s="45">
        <v>6.78</v>
      </c>
      <c r="P14" s="47">
        <v>2.72</v>
      </c>
      <c r="Q14" s="48" t="s">
        <v>46</v>
      </c>
      <c r="R14" s="48" t="s">
        <v>46</v>
      </c>
      <c r="S14" s="48" t="s">
        <v>46</v>
      </c>
      <c r="T14" s="48" t="s">
        <v>46</v>
      </c>
      <c r="U14" s="43" t="s">
        <v>47</v>
      </c>
      <c r="V14" s="64"/>
      <c r="W14" s="1062" t="s">
        <v>48</v>
      </c>
      <c r="X14" s="1060" t="s">
        <v>859</v>
      </c>
    </row>
    <row r="15" spans="1:24" ht="20.25" customHeight="1">
      <c r="A15" s="38">
        <f t="shared" si="0"/>
        <v>7</v>
      </c>
      <c r="B15" s="39">
        <v>171326002</v>
      </c>
      <c r="C15" s="40" t="s">
        <v>705</v>
      </c>
      <c r="D15" s="41" t="s">
        <v>70</v>
      </c>
      <c r="E15" s="42">
        <v>34125</v>
      </c>
      <c r="F15" s="43" t="s">
        <v>132</v>
      </c>
      <c r="G15" s="43" t="s">
        <v>45</v>
      </c>
      <c r="H15" s="44">
        <v>128</v>
      </c>
      <c r="I15" s="45">
        <v>7.46</v>
      </c>
      <c r="J15" s="46">
        <v>8</v>
      </c>
      <c r="K15" s="46">
        <v>8.1</v>
      </c>
      <c r="L15" s="46">
        <v>9.8000000000000007</v>
      </c>
      <c r="M15" s="46">
        <v>9</v>
      </c>
      <c r="N15" s="61">
        <v>8.74</v>
      </c>
      <c r="O15" s="45">
        <v>7.51</v>
      </c>
      <c r="P15" s="47">
        <v>3.19</v>
      </c>
      <c r="Q15" s="48" t="s">
        <v>46</v>
      </c>
      <c r="R15" s="48" t="s">
        <v>56</v>
      </c>
      <c r="S15" s="48" t="s">
        <v>46</v>
      </c>
      <c r="T15" s="48" t="s">
        <v>46</v>
      </c>
      <c r="U15" s="43" t="s">
        <v>47</v>
      </c>
      <c r="V15" s="64"/>
      <c r="W15" s="36" t="s">
        <v>57</v>
      </c>
      <c r="X15" s="734" t="s">
        <v>781</v>
      </c>
    </row>
    <row r="16" spans="1:24" ht="20.25" customHeight="1">
      <c r="A16" s="38">
        <f t="shared" si="0"/>
        <v>8</v>
      </c>
      <c r="B16" s="39">
        <v>171326018</v>
      </c>
      <c r="C16" s="40" t="s">
        <v>706</v>
      </c>
      <c r="D16" s="41" t="s">
        <v>149</v>
      </c>
      <c r="E16" s="42">
        <v>34003</v>
      </c>
      <c r="F16" s="43" t="s">
        <v>44</v>
      </c>
      <c r="G16" s="43" t="s">
        <v>45</v>
      </c>
      <c r="H16" s="44">
        <v>128</v>
      </c>
      <c r="I16" s="45">
        <v>6.61</v>
      </c>
      <c r="J16" s="46">
        <v>8.5</v>
      </c>
      <c r="K16" s="46">
        <v>6.4</v>
      </c>
      <c r="L16" s="46">
        <v>6.5</v>
      </c>
      <c r="M16" s="46">
        <v>7.5</v>
      </c>
      <c r="N16" s="61">
        <v>7.28</v>
      </c>
      <c r="O16" s="45">
        <v>6.64</v>
      </c>
      <c r="P16" s="47">
        <v>2.6</v>
      </c>
      <c r="Q16" s="48" t="s">
        <v>56</v>
      </c>
      <c r="R16" s="48" t="s">
        <v>46</v>
      </c>
      <c r="S16" s="48" t="s">
        <v>46</v>
      </c>
      <c r="T16" s="48" t="s">
        <v>46</v>
      </c>
      <c r="U16" s="43" t="s">
        <v>47</v>
      </c>
      <c r="V16" s="50"/>
      <c r="W16" s="36" t="s">
        <v>57</v>
      </c>
      <c r="X16" s="734" t="s">
        <v>781</v>
      </c>
    </row>
    <row r="17" spans="1:24" ht="20.25" customHeight="1">
      <c r="A17" s="38">
        <f t="shared" si="0"/>
        <v>9</v>
      </c>
      <c r="B17" s="39">
        <v>171575659</v>
      </c>
      <c r="C17" s="40" t="s">
        <v>152</v>
      </c>
      <c r="D17" s="41" t="s">
        <v>356</v>
      </c>
      <c r="E17" s="42">
        <v>34315</v>
      </c>
      <c r="F17" s="43" t="s">
        <v>65</v>
      </c>
      <c r="G17" s="43" t="s">
        <v>45</v>
      </c>
      <c r="H17" s="44">
        <v>129</v>
      </c>
      <c r="I17" s="45">
        <v>7.88</v>
      </c>
      <c r="J17" s="46">
        <v>7.4</v>
      </c>
      <c r="K17" s="46">
        <v>8</v>
      </c>
      <c r="L17" s="46">
        <v>9</v>
      </c>
      <c r="M17" s="46">
        <v>8</v>
      </c>
      <c r="N17" s="61">
        <v>8.16</v>
      </c>
      <c r="O17" s="45">
        <v>7.9</v>
      </c>
      <c r="P17" s="47">
        <v>3.39</v>
      </c>
      <c r="Q17" s="48" t="s">
        <v>46</v>
      </c>
      <c r="R17" s="48" t="s">
        <v>46</v>
      </c>
      <c r="S17" s="48" t="s">
        <v>46</v>
      </c>
      <c r="T17" s="48" t="s">
        <v>46</v>
      </c>
      <c r="U17" s="43" t="s">
        <v>47</v>
      </c>
      <c r="V17" s="50"/>
      <c r="W17" s="670" t="s">
        <v>48</v>
      </c>
      <c r="X17" s="671" t="s">
        <v>638</v>
      </c>
    </row>
    <row r="18" spans="1:24" ht="20.25" customHeight="1">
      <c r="A18" s="38">
        <f t="shared" si="0"/>
        <v>10</v>
      </c>
      <c r="B18" s="39">
        <v>2020257956</v>
      </c>
      <c r="C18" s="40" t="s">
        <v>139</v>
      </c>
      <c r="D18" s="41" t="s">
        <v>125</v>
      </c>
      <c r="E18" s="42">
        <v>33812</v>
      </c>
      <c r="F18" s="43" t="s">
        <v>44</v>
      </c>
      <c r="G18" s="43" t="s">
        <v>45</v>
      </c>
      <c r="H18" s="44">
        <v>129</v>
      </c>
      <c r="I18" s="45">
        <v>8.1</v>
      </c>
      <c r="J18" s="46">
        <v>8.5</v>
      </c>
      <c r="K18" s="46">
        <v>7.1</v>
      </c>
      <c r="L18" s="46">
        <v>8.4</v>
      </c>
      <c r="M18" s="46">
        <v>9</v>
      </c>
      <c r="N18" s="61">
        <v>8.18</v>
      </c>
      <c r="O18" s="45">
        <v>8.11</v>
      </c>
      <c r="P18" s="47">
        <v>3.56</v>
      </c>
      <c r="Q18" s="48" t="s">
        <v>46</v>
      </c>
      <c r="R18" s="48" t="s">
        <v>46</v>
      </c>
      <c r="S18" s="48" t="s">
        <v>46</v>
      </c>
      <c r="T18" s="48" t="s">
        <v>46</v>
      </c>
      <c r="U18" s="43" t="s">
        <v>47</v>
      </c>
      <c r="V18" s="50"/>
      <c r="W18" s="670" t="s">
        <v>48</v>
      </c>
      <c r="X18" s="671" t="s">
        <v>638</v>
      </c>
    </row>
    <row r="19" spans="1:24" ht="20.25" customHeight="1">
      <c r="A19" s="38">
        <f t="shared" si="0"/>
        <v>11</v>
      </c>
      <c r="B19" s="39">
        <v>171326144</v>
      </c>
      <c r="C19" s="40" t="s">
        <v>707</v>
      </c>
      <c r="D19" s="41" t="s">
        <v>90</v>
      </c>
      <c r="E19" s="42">
        <v>33988</v>
      </c>
      <c r="F19" s="43" t="s">
        <v>44</v>
      </c>
      <c r="G19" s="43" t="s">
        <v>45</v>
      </c>
      <c r="H19" s="44">
        <v>128</v>
      </c>
      <c r="I19" s="45">
        <v>7.26</v>
      </c>
      <c r="J19" s="46">
        <v>8</v>
      </c>
      <c r="K19" s="46">
        <v>8.1</v>
      </c>
      <c r="L19" s="46">
        <v>7.9</v>
      </c>
      <c r="M19" s="46">
        <v>7</v>
      </c>
      <c r="N19" s="61">
        <v>7.98</v>
      </c>
      <c r="O19" s="45">
        <v>7.29</v>
      </c>
      <c r="P19" s="47">
        <v>3.05</v>
      </c>
      <c r="Q19" s="48" t="s">
        <v>46</v>
      </c>
      <c r="R19" s="48" t="s">
        <v>46</v>
      </c>
      <c r="S19" s="48" t="s">
        <v>46</v>
      </c>
      <c r="T19" s="48" t="s">
        <v>46</v>
      </c>
      <c r="U19" s="43" t="s">
        <v>47</v>
      </c>
      <c r="V19" s="50"/>
      <c r="W19" s="670" t="s">
        <v>48</v>
      </c>
      <c r="X19" s="671" t="s">
        <v>638</v>
      </c>
    </row>
    <row r="20" spans="1:24" ht="20.25" customHeight="1">
      <c r="A20" s="38">
        <f t="shared" si="0"/>
        <v>12</v>
      </c>
      <c r="B20" s="39">
        <v>161325767</v>
      </c>
      <c r="C20" s="40" t="s">
        <v>708</v>
      </c>
      <c r="D20" s="41" t="s">
        <v>178</v>
      </c>
      <c r="E20" s="42">
        <v>33900</v>
      </c>
      <c r="F20" s="43" t="s">
        <v>65</v>
      </c>
      <c r="G20" s="43" t="s">
        <v>45</v>
      </c>
      <c r="H20" s="44">
        <v>125</v>
      </c>
      <c r="I20" s="45">
        <v>7.3</v>
      </c>
      <c r="J20" s="46">
        <v>7.3</v>
      </c>
      <c r="K20" s="46">
        <v>6.9</v>
      </c>
      <c r="L20" s="46">
        <v>4.0999999999999996</v>
      </c>
      <c r="M20" s="46">
        <v>7.3</v>
      </c>
      <c r="N20" s="61">
        <v>5.94</v>
      </c>
      <c r="O20" s="45">
        <v>6.67</v>
      </c>
      <c r="P20" s="47">
        <v>2.81</v>
      </c>
      <c r="Q20" s="48" t="s">
        <v>46</v>
      </c>
      <c r="R20" s="48" t="s">
        <v>46</v>
      </c>
      <c r="S20" s="48" t="s">
        <v>46</v>
      </c>
      <c r="T20" s="48" t="s">
        <v>46</v>
      </c>
      <c r="U20" s="43" t="s">
        <v>47</v>
      </c>
      <c r="V20" s="50"/>
      <c r="W20" s="36" t="s">
        <v>40</v>
      </c>
      <c r="X20" s="734" t="s">
        <v>781</v>
      </c>
    </row>
    <row r="21" spans="1:24" ht="20.25" customHeight="1">
      <c r="A21" s="377">
        <f t="shared" si="0"/>
        <v>13</v>
      </c>
      <c r="B21" s="745">
        <v>171326743</v>
      </c>
      <c r="C21" s="378" t="s">
        <v>452</v>
      </c>
      <c r="D21" s="379" t="s">
        <v>131</v>
      </c>
      <c r="E21" s="222">
        <v>34067</v>
      </c>
      <c r="F21" s="380" t="s">
        <v>171</v>
      </c>
      <c r="G21" s="380" t="s">
        <v>45</v>
      </c>
      <c r="H21" s="381">
        <v>130</v>
      </c>
      <c r="I21" s="382">
        <v>7.36</v>
      </c>
      <c r="J21" s="383">
        <v>8</v>
      </c>
      <c r="K21" s="383">
        <v>8.4</v>
      </c>
      <c r="L21" s="383">
        <v>6.5</v>
      </c>
      <c r="M21" s="383">
        <v>8</v>
      </c>
      <c r="N21" s="720">
        <v>7.48</v>
      </c>
      <c r="O21" s="382">
        <v>7.37</v>
      </c>
      <c r="P21" s="384">
        <v>3.1</v>
      </c>
      <c r="Q21" s="742" t="s">
        <v>46</v>
      </c>
      <c r="R21" s="742" t="s">
        <v>46</v>
      </c>
      <c r="S21" s="742" t="s">
        <v>46</v>
      </c>
      <c r="T21" s="742" t="s">
        <v>46</v>
      </c>
      <c r="U21" s="380" t="s">
        <v>47</v>
      </c>
      <c r="V21" s="386"/>
      <c r="W21" s="670" t="s">
        <v>48</v>
      </c>
      <c r="X21" s="671" t="s">
        <v>638</v>
      </c>
    </row>
    <row r="22" spans="1:24" ht="24.75" customHeight="1">
      <c r="A22" s="11"/>
      <c r="B22" s="63" t="s">
        <v>41</v>
      </c>
      <c r="C22" s="13"/>
      <c r="D22" s="14"/>
      <c r="E22" s="15"/>
      <c r="F22" s="16"/>
      <c r="G22" s="16"/>
      <c r="H22" s="16"/>
      <c r="I22" s="16"/>
      <c r="J22" s="16"/>
      <c r="K22" s="16"/>
      <c r="L22" s="16"/>
      <c r="M22" s="16"/>
      <c r="N22" s="16"/>
      <c r="O22" s="16"/>
      <c r="P22" s="16"/>
      <c r="Q22" s="17"/>
      <c r="R22" s="17"/>
      <c r="S22" s="18"/>
      <c r="T22" s="18"/>
      <c r="U22" s="18"/>
      <c r="V22" s="19"/>
      <c r="W22" s="20"/>
    </row>
    <row r="23" spans="1:24" ht="22.5" customHeight="1">
      <c r="A23" s="23">
        <f t="shared" si="0"/>
        <v>1</v>
      </c>
      <c r="B23" s="24">
        <v>171325875</v>
      </c>
      <c r="C23" s="25" t="s">
        <v>709</v>
      </c>
      <c r="D23" s="26" t="s">
        <v>710</v>
      </c>
      <c r="E23" s="27">
        <v>34334</v>
      </c>
      <c r="F23" s="28" t="s">
        <v>51</v>
      </c>
      <c r="G23" s="28" t="s">
        <v>68</v>
      </c>
      <c r="H23" s="29">
        <v>128</v>
      </c>
      <c r="I23" s="30">
        <v>7.02</v>
      </c>
      <c r="J23" s="31">
        <v>8</v>
      </c>
      <c r="K23" s="31">
        <v>7.3</v>
      </c>
      <c r="L23" s="31">
        <v>8.5</v>
      </c>
      <c r="M23" s="31">
        <v>6</v>
      </c>
      <c r="N23" s="60">
        <v>8.06</v>
      </c>
      <c r="O23" s="30">
        <v>7.06</v>
      </c>
      <c r="P23" s="32">
        <v>2.9</v>
      </c>
      <c r="Q23" s="33" t="s">
        <v>46</v>
      </c>
      <c r="R23" s="33" t="s">
        <v>56</v>
      </c>
      <c r="S23" s="33" t="s">
        <v>46</v>
      </c>
      <c r="T23" s="33" t="s">
        <v>46</v>
      </c>
      <c r="U23" s="28" t="s">
        <v>47</v>
      </c>
      <c r="V23" s="35" t="s">
        <v>711</v>
      </c>
      <c r="W23" s="418" t="s">
        <v>57</v>
      </c>
      <c r="X23" s="734" t="s">
        <v>781</v>
      </c>
    </row>
    <row r="24" spans="1:24" ht="22.5" customHeight="1">
      <c r="A24" s="38">
        <f t="shared" si="0"/>
        <v>2</v>
      </c>
      <c r="B24" s="39">
        <v>171325883</v>
      </c>
      <c r="C24" s="40" t="s">
        <v>712</v>
      </c>
      <c r="D24" s="41" t="s">
        <v>253</v>
      </c>
      <c r="E24" s="42">
        <v>34270</v>
      </c>
      <c r="F24" s="43" t="s">
        <v>171</v>
      </c>
      <c r="G24" s="43" t="s">
        <v>68</v>
      </c>
      <c r="H24" s="44">
        <v>129</v>
      </c>
      <c r="I24" s="45">
        <v>6.73</v>
      </c>
      <c r="J24" s="46">
        <v>7.7</v>
      </c>
      <c r="K24" s="46">
        <v>5.7</v>
      </c>
      <c r="L24" s="46">
        <v>8</v>
      </c>
      <c r="M24" s="46">
        <v>7.8</v>
      </c>
      <c r="N24" s="61">
        <v>7.42</v>
      </c>
      <c r="O24" s="45">
        <v>6.76</v>
      </c>
      <c r="P24" s="47">
        <v>2.71</v>
      </c>
      <c r="Q24" s="48" t="s">
        <v>46</v>
      </c>
      <c r="R24" s="48" t="s">
        <v>46</v>
      </c>
      <c r="S24" s="48" t="s">
        <v>46</v>
      </c>
      <c r="T24" s="48" t="s">
        <v>46</v>
      </c>
      <c r="U24" s="43" t="s">
        <v>47</v>
      </c>
      <c r="V24" s="50" t="s">
        <v>620</v>
      </c>
      <c r="W24" s="36" t="s">
        <v>57</v>
      </c>
      <c r="X24" s="734" t="s">
        <v>781</v>
      </c>
    </row>
    <row r="25" spans="1:24" ht="22.5" customHeight="1">
      <c r="A25" s="38">
        <f t="shared" si="0"/>
        <v>3</v>
      </c>
      <c r="B25" s="39">
        <v>2021268399</v>
      </c>
      <c r="C25" s="40" t="s">
        <v>713</v>
      </c>
      <c r="D25" s="41" t="s">
        <v>111</v>
      </c>
      <c r="E25" s="42">
        <v>34138</v>
      </c>
      <c r="F25" s="43" t="s">
        <v>65</v>
      </c>
      <c r="G25" s="43" t="s">
        <v>68</v>
      </c>
      <c r="H25" s="44">
        <v>127</v>
      </c>
      <c r="I25" s="45">
        <v>7.84</v>
      </c>
      <c r="J25" s="46">
        <v>8.5</v>
      </c>
      <c r="K25" s="46">
        <v>7.1</v>
      </c>
      <c r="L25" s="46">
        <v>9.3000000000000007</v>
      </c>
      <c r="M25" s="46">
        <v>7.5</v>
      </c>
      <c r="N25" s="61">
        <v>8.5399999999999991</v>
      </c>
      <c r="O25" s="45">
        <v>7.89</v>
      </c>
      <c r="P25" s="47">
        <v>3.42</v>
      </c>
      <c r="Q25" s="48" t="s">
        <v>46</v>
      </c>
      <c r="R25" s="48" t="s">
        <v>46</v>
      </c>
      <c r="S25" s="48" t="s">
        <v>46</v>
      </c>
      <c r="T25" s="48" t="s">
        <v>46</v>
      </c>
      <c r="U25" s="43" t="s">
        <v>47</v>
      </c>
      <c r="V25" s="50" t="s">
        <v>123</v>
      </c>
      <c r="W25" s="36" t="s">
        <v>57</v>
      </c>
      <c r="X25" s="734" t="s">
        <v>781</v>
      </c>
    </row>
    <row r="26" spans="1:24" ht="22.5" customHeight="1">
      <c r="A26" s="38">
        <f t="shared" si="0"/>
        <v>4</v>
      </c>
      <c r="B26" s="39">
        <v>2020253043</v>
      </c>
      <c r="C26" s="40" t="s">
        <v>714</v>
      </c>
      <c r="D26" s="41" t="s">
        <v>276</v>
      </c>
      <c r="E26" s="42">
        <v>33922</v>
      </c>
      <c r="F26" s="43" t="s">
        <v>132</v>
      </c>
      <c r="G26" s="43" t="s">
        <v>45</v>
      </c>
      <c r="H26" s="44">
        <v>127</v>
      </c>
      <c r="I26" s="45">
        <v>7.04</v>
      </c>
      <c r="J26" s="46">
        <v>7</v>
      </c>
      <c r="K26" s="46">
        <v>7.5</v>
      </c>
      <c r="L26" s="46">
        <v>6.4</v>
      </c>
      <c r="M26" s="46">
        <v>8.8000000000000007</v>
      </c>
      <c r="N26" s="61">
        <v>6.86</v>
      </c>
      <c r="O26" s="45">
        <v>7.02</v>
      </c>
      <c r="P26" s="47">
        <v>2.87</v>
      </c>
      <c r="Q26" s="48" t="s">
        <v>56</v>
      </c>
      <c r="R26" s="48" t="s">
        <v>46</v>
      </c>
      <c r="S26" s="48" t="s">
        <v>46</v>
      </c>
      <c r="T26" s="48" t="s">
        <v>46</v>
      </c>
      <c r="U26" s="43" t="s">
        <v>715</v>
      </c>
      <c r="V26" s="50" t="s">
        <v>116</v>
      </c>
      <c r="W26" s="36" t="s">
        <v>57</v>
      </c>
      <c r="X26" s="734" t="s">
        <v>781</v>
      </c>
    </row>
    <row r="27" spans="1:24" ht="22.5" customHeight="1">
      <c r="A27" s="38">
        <f t="shared" si="0"/>
        <v>5</v>
      </c>
      <c r="B27" s="39">
        <v>2020253071</v>
      </c>
      <c r="C27" s="40" t="s">
        <v>716</v>
      </c>
      <c r="D27" s="41" t="s">
        <v>68</v>
      </c>
      <c r="E27" s="42">
        <v>33836</v>
      </c>
      <c r="F27" s="43" t="s">
        <v>132</v>
      </c>
      <c r="G27" s="43" t="s">
        <v>68</v>
      </c>
      <c r="H27" s="44">
        <v>128</v>
      </c>
      <c r="I27" s="45">
        <v>7.31</v>
      </c>
      <c r="J27" s="46">
        <v>6.8</v>
      </c>
      <c r="K27" s="46">
        <v>6.1</v>
      </c>
      <c r="L27" s="46">
        <v>6.9</v>
      </c>
      <c r="M27" s="46">
        <v>6</v>
      </c>
      <c r="N27" s="61">
        <v>6.7</v>
      </c>
      <c r="O27" s="45">
        <v>7.26</v>
      </c>
      <c r="P27" s="47">
        <v>3.02</v>
      </c>
      <c r="Q27" s="48" t="s">
        <v>46</v>
      </c>
      <c r="R27" s="48" t="s">
        <v>46</v>
      </c>
      <c r="S27" s="48" t="s">
        <v>46</v>
      </c>
      <c r="T27" s="48" t="s">
        <v>46</v>
      </c>
      <c r="U27" s="43" t="s">
        <v>47</v>
      </c>
      <c r="V27" s="50" t="s">
        <v>123</v>
      </c>
      <c r="W27" s="36" t="s">
        <v>57</v>
      </c>
      <c r="X27" s="734" t="s">
        <v>781</v>
      </c>
    </row>
    <row r="28" spans="1:24" ht="22.5" customHeight="1">
      <c r="A28" s="38">
        <f t="shared" si="0"/>
        <v>6</v>
      </c>
      <c r="B28" s="39">
        <v>2021330897</v>
      </c>
      <c r="C28" s="40" t="s">
        <v>717</v>
      </c>
      <c r="D28" s="41" t="s">
        <v>718</v>
      </c>
      <c r="E28" s="42">
        <v>33305</v>
      </c>
      <c r="F28" s="43" t="s">
        <v>65</v>
      </c>
      <c r="G28" s="43" t="s">
        <v>68</v>
      </c>
      <c r="H28" s="44">
        <v>121</v>
      </c>
      <c r="I28" s="45">
        <v>6.6</v>
      </c>
      <c r="J28" s="46">
        <v>7.3</v>
      </c>
      <c r="K28" s="46">
        <v>4.5999999999999996</v>
      </c>
      <c r="L28" s="46">
        <v>6.3</v>
      </c>
      <c r="M28" s="46">
        <v>6.5</v>
      </c>
      <c r="N28" s="61">
        <v>6.36</v>
      </c>
      <c r="O28" s="45">
        <v>6.05</v>
      </c>
      <c r="P28" s="47">
        <v>2.4</v>
      </c>
      <c r="Q28" s="48" t="s">
        <v>46</v>
      </c>
      <c r="R28" s="48" t="s">
        <v>56</v>
      </c>
      <c r="S28" s="48">
        <v>0</v>
      </c>
      <c r="T28" s="48">
        <v>0</v>
      </c>
      <c r="U28" s="43" t="s">
        <v>47</v>
      </c>
      <c r="V28" s="50" t="s">
        <v>120</v>
      </c>
      <c r="W28" s="36" t="s">
        <v>40</v>
      </c>
      <c r="X28" s="734" t="s">
        <v>781</v>
      </c>
    </row>
    <row r="29" spans="1:24" ht="22.5" customHeight="1">
      <c r="A29" s="38">
        <f t="shared" si="0"/>
        <v>7</v>
      </c>
      <c r="B29" s="39">
        <v>171326042</v>
      </c>
      <c r="C29" s="40" t="s">
        <v>719</v>
      </c>
      <c r="D29" s="41" t="s">
        <v>122</v>
      </c>
      <c r="E29" s="42">
        <v>34230</v>
      </c>
      <c r="F29" s="43" t="s">
        <v>80</v>
      </c>
      <c r="G29" s="43" t="s">
        <v>45</v>
      </c>
      <c r="H29" s="44">
        <v>128</v>
      </c>
      <c r="I29" s="45">
        <v>6.78</v>
      </c>
      <c r="J29" s="46">
        <v>7.8</v>
      </c>
      <c r="K29" s="46">
        <v>5.9</v>
      </c>
      <c r="L29" s="46">
        <v>8.5</v>
      </c>
      <c r="M29" s="46">
        <v>7</v>
      </c>
      <c r="N29" s="61">
        <v>7.7</v>
      </c>
      <c r="O29" s="45">
        <v>6.82</v>
      </c>
      <c r="P29" s="47">
        <v>2.73</v>
      </c>
      <c r="Q29" s="48" t="s">
        <v>56</v>
      </c>
      <c r="R29" s="48" t="s">
        <v>46</v>
      </c>
      <c r="S29" s="48" t="s">
        <v>46</v>
      </c>
      <c r="T29" s="48" t="s">
        <v>46</v>
      </c>
      <c r="U29" s="43" t="s">
        <v>47</v>
      </c>
      <c r="V29" s="50" t="s">
        <v>619</v>
      </c>
      <c r="W29" s="36" t="s">
        <v>57</v>
      </c>
      <c r="X29" s="734" t="s">
        <v>781</v>
      </c>
    </row>
    <row r="30" spans="1:24" ht="22.5" customHeight="1">
      <c r="A30" s="38">
        <f t="shared" si="0"/>
        <v>8</v>
      </c>
      <c r="B30" s="39">
        <v>171326065</v>
      </c>
      <c r="C30" s="40" t="s">
        <v>720</v>
      </c>
      <c r="D30" s="41" t="s">
        <v>384</v>
      </c>
      <c r="E30" s="42">
        <v>34056</v>
      </c>
      <c r="F30" s="43" t="s">
        <v>345</v>
      </c>
      <c r="G30" s="43" t="s">
        <v>68</v>
      </c>
      <c r="H30" s="44">
        <v>127</v>
      </c>
      <c r="I30" s="45">
        <v>6.54</v>
      </c>
      <c r="J30" s="46">
        <v>7.4</v>
      </c>
      <c r="K30" s="46">
        <v>6.8</v>
      </c>
      <c r="L30" s="46">
        <v>7.7</v>
      </c>
      <c r="M30" s="46">
        <v>6</v>
      </c>
      <c r="N30" s="61">
        <v>7.4</v>
      </c>
      <c r="O30" s="45">
        <v>6.58</v>
      </c>
      <c r="P30" s="47">
        <v>2.6</v>
      </c>
      <c r="Q30" s="48" t="s">
        <v>46</v>
      </c>
      <c r="R30" s="48" t="s">
        <v>46</v>
      </c>
      <c r="S30" s="48" t="s">
        <v>46</v>
      </c>
      <c r="T30" s="48" t="s">
        <v>46</v>
      </c>
      <c r="U30" s="43" t="s">
        <v>47</v>
      </c>
      <c r="V30" s="50" t="s">
        <v>123</v>
      </c>
      <c r="W30" s="36" t="s">
        <v>57</v>
      </c>
      <c r="X30" s="734" t="s">
        <v>781</v>
      </c>
    </row>
    <row r="31" spans="1:24" ht="22.5" customHeight="1">
      <c r="A31" s="38">
        <f t="shared" si="0"/>
        <v>9</v>
      </c>
      <c r="B31" s="39">
        <v>171326081</v>
      </c>
      <c r="C31" s="40" t="s">
        <v>353</v>
      </c>
      <c r="D31" s="41" t="s">
        <v>83</v>
      </c>
      <c r="E31" s="42">
        <v>34281</v>
      </c>
      <c r="F31" s="43" t="s">
        <v>65</v>
      </c>
      <c r="G31" s="43" t="s">
        <v>45</v>
      </c>
      <c r="H31" s="44">
        <v>122</v>
      </c>
      <c r="I31" s="45">
        <v>6.65</v>
      </c>
      <c r="J31" s="46">
        <v>6.8</v>
      </c>
      <c r="K31" s="46">
        <v>6.4</v>
      </c>
      <c r="L31" s="46">
        <v>4.3</v>
      </c>
      <c r="M31" s="46">
        <v>5.5</v>
      </c>
      <c r="N31" s="61">
        <v>5.72</v>
      </c>
      <c r="O31" s="45">
        <v>6.38</v>
      </c>
      <c r="P31" s="47">
        <v>2.54</v>
      </c>
      <c r="Q31" s="48" t="s">
        <v>46</v>
      </c>
      <c r="R31" s="48" t="s">
        <v>46</v>
      </c>
      <c r="S31" s="48">
        <v>0</v>
      </c>
      <c r="T31" s="48" t="s">
        <v>46</v>
      </c>
      <c r="U31" s="43" t="s">
        <v>47</v>
      </c>
      <c r="V31" s="50" t="s">
        <v>120</v>
      </c>
      <c r="W31" s="36" t="s">
        <v>40</v>
      </c>
      <c r="X31" s="734" t="s">
        <v>781</v>
      </c>
    </row>
    <row r="32" spans="1:24" ht="22.5" customHeight="1">
      <c r="A32" s="38">
        <f t="shared" si="0"/>
        <v>10</v>
      </c>
      <c r="B32" s="39">
        <v>2026252688</v>
      </c>
      <c r="C32" s="40" t="s">
        <v>721</v>
      </c>
      <c r="D32" s="41" t="s">
        <v>161</v>
      </c>
      <c r="E32" s="42">
        <v>33421</v>
      </c>
      <c r="F32" s="43" t="s">
        <v>51</v>
      </c>
      <c r="G32" s="43" t="s">
        <v>45</v>
      </c>
      <c r="H32" s="44">
        <v>124</v>
      </c>
      <c r="I32" s="45">
        <v>8.06</v>
      </c>
      <c r="J32" s="46">
        <v>8</v>
      </c>
      <c r="K32" s="46">
        <v>4.8</v>
      </c>
      <c r="L32" s="46">
        <v>8.4</v>
      </c>
      <c r="M32" s="46">
        <v>6.8</v>
      </c>
      <c r="N32" s="61">
        <v>7.52</v>
      </c>
      <c r="O32" s="45">
        <v>7.46</v>
      </c>
      <c r="P32" s="47">
        <v>3.24</v>
      </c>
      <c r="Q32" s="48" t="s">
        <v>46</v>
      </c>
      <c r="R32" s="48" t="s">
        <v>46</v>
      </c>
      <c r="S32" s="48" t="s">
        <v>46</v>
      </c>
      <c r="T32" s="48" t="s">
        <v>46</v>
      </c>
      <c r="U32" s="43" t="s">
        <v>47</v>
      </c>
      <c r="V32" s="50" t="s">
        <v>123</v>
      </c>
      <c r="W32" s="36" t="s">
        <v>40</v>
      </c>
      <c r="X32" s="734" t="s">
        <v>781</v>
      </c>
    </row>
    <row r="33" spans="1:24" ht="22.5" customHeight="1">
      <c r="A33" s="38">
        <f t="shared" si="0"/>
        <v>11</v>
      </c>
      <c r="B33" s="39">
        <v>171575695</v>
      </c>
      <c r="C33" s="40" t="s">
        <v>133</v>
      </c>
      <c r="D33" s="41" t="s">
        <v>285</v>
      </c>
      <c r="E33" s="42">
        <v>33859</v>
      </c>
      <c r="F33" s="43" t="s">
        <v>65</v>
      </c>
      <c r="G33" s="43" t="s">
        <v>45</v>
      </c>
      <c r="H33" s="44">
        <v>122</v>
      </c>
      <c r="I33" s="45">
        <v>7.1</v>
      </c>
      <c r="J33" s="46">
        <v>8</v>
      </c>
      <c r="K33" s="46">
        <v>4.7</v>
      </c>
      <c r="L33" s="46">
        <v>8</v>
      </c>
      <c r="M33" s="46">
        <v>8</v>
      </c>
      <c r="N33" s="61">
        <v>7.34</v>
      </c>
      <c r="O33" s="45">
        <v>6.81</v>
      </c>
      <c r="P33" s="47">
        <v>2.82</v>
      </c>
      <c r="Q33" s="48" t="s">
        <v>46</v>
      </c>
      <c r="R33" s="48" t="s">
        <v>56</v>
      </c>
      <c r="S33" s="48" t="s">
        <v>46</v>
      </c>
      <c r="T33" s="48" t="s">
        <v>46</v>
      </c>
      <c r="U33" s="43" t="s">
        <v>715</v>
      </c>
      <c r="V33" s="50" t="s">
        <v>123</v>
      </c>
      <c r="W33" s="36" t="s">
        <v>40</v>
      </c>
      <c r="X33" s="734" t="s">
        <v>781</v>
      </c>
    </row>
    <row r="34" spans="1:24" ht="22.5" customHeight="1">
      <c r="A34" s="38">
        <f t="shared" si="0"/>
        <v>12</v>
      </c>
      <c r="B34" s="39">
        <v>171575715</v>
      </c>
      <c r="C34" s="40" t="s">
        <v>722</v>
      </c>
      <c r="D34" s="41" t="s">
        <v>173</v>
      </c>
      <c r="E34" s="42">
        <v>34030</v>
      </c>
      <c r="F34" s="43" t="s">
        <v>65</v>
      </c>
      <c r="G34" s="43" t="s">
        <v>45</v>
      </c>
      <c r="H34" s="44">
        <v>127</v>
      </c>
      <c r="I34" s="45">
        <v>7.29</v>
      </c>
      <c r="J34" s="46">
        <v>7.5</v>
      </c>
      <c r="K34" s="46">
        <v>6.3</v>
      </c>
      <c r="L34" s="46">
        <v>6.5</v>
      </c>
      <c r="M34" s="46">
        <v>9</v>
      </c>
      <c r="N34" s="61">
        <v>6.86</v>
      </c>
      <c r="O34" s="45">
        <v>7.28</v>
      </c>
      <c r="P34" s="47">
        <v>3.03</v>
      </c>
      <c r="Q34" s="48" t="s">
        <v>46</v>
      </c>
      <c r="R34" s="48" t="s">
        <v>46</v>
      </c>
      <c r="S34" s="48" t="s">
        <v>46</v>
      </c>
      <c r="T34" s="48" t="s">
        <v>46</v>
      </c>
      <c r="U34" s="43" t="s">
        <v>47</v>
      </c>
      <c r="V34" s="50" t="s">
        <v>123</v>
      </c>
      <c r="W34" s="36" t="s">
        <v>57</v>
      </c>
      <c r="X34" s="734" t="s">
        <v>781</v>
      </c>
    </row>
    <row r="35" spans="1:24" ht="22.5" customHeight="1">
      <c r="A35" s="38">
        <f t="shared" si="0"/>
        <v>13</v>
      </c>
      <c r="B35" s="39">
        <v>171326188</v>
      </c>
      <c r="C35" s="40" t="s">
        <v>133</v>
      </c>
      <c r="D35" s="41" t="s">
        <v>94</v>
      </c>
      <c r="E35" s="42">
        <v>33635</v>
      </c>
      <c r="F35" s="43" t="s">
        <v>51</v>
      </c>
      <c r="G35" s="43" t="s">
        <v>45</v>
      </c>
      <c r="H35" s="44">
        <v>129</v>
      </c>
      <c r="I35" s="45">
        <v>7.87</v>
      </c>
      <c r="J35" s="46">
        <v>8.5</v>
      </c>
      <c r="K35" s="46">
        <v>6.9</v>
      </c>
      <c r="L35" s="46">
        <v>8.4</v>
      </c>
      <c r="M35" s="46">
        <v>8.5</v>
      </c>
      <c r="N35" s="61">
        <v>8.14</v>
      </c>
      <c r="O35" s="45">
        <v>7.88</v>
      </c>
      <c r="P35" s="47">
        <v>3.38</v>
      </c>
      <c r="Q35" s="48" t="s">
        <v>46</v>
      </c>
      <c r="R35" s="48" t="s">
        <v>46</v>
      </c>
      <c r="S35" s="48" t="s">
        <v>46</v>
      </c>
      <c r="T35" s="48" t="s">
        <v>46</v>
      </c>
      <c r="U35" s="43" t="s">
        <v>47</v>
      </c>
      <c r="V35" s="50" t="s">
        <v>723</v>
      </c>
      <c r="W35" s="36" t="s">
        <v>57</v>
      </c>
      <c r="X35" s="734" t="s">
        <v>781</v>
      </c>
    </row>
    <row r="36" spans="1:24" ht="22.5" customHeight="1">
      <c r="A36" s="38">
        <f t="shared" si="0"/>
        <v>14</v>
      </c>
      <c r="B36" s="39">
        <v>161325875</v>
      </c>
      <c r="C36" s="40" t="s">
        <v>724</v>
      </c>
      <c r="D36" s="41" t="s">
        <v>294</v>
      </c>
      <c r="E36" s="42">
        <v>33653</v>
      </c>
      <c r="F36" s="43" t="s">
        <v>65</v>
      </c>
      <c r="G36" s="43" t="s">
        <v>68</v>
      </c>
      <c r="H36" s="44">
        <v>124</v>
      </c>
      <c r="I36" s="45">
        <v>6.35</v>
      </c>
      <c r="J36" s="46">
        <v>8</v>
      </c>
      <c r="K36" s="46">
        <v>5.5</v>
      </c>
      <c r="L36" s="46">
        <v>4.4000000000000004</v>
      </c>
      <c r="M36" s="46">
        <v>6</v>
      </c>
      <c r="N36" s="61">
        <v>6.06</v>
      </c>
      <c r="O36" s="45">
        <v>5.83</v>
      </c>
      <c r="P36" s="47">
        <v>2.25</v>
      </c>
      <c r="Q36" s="48" t="s">
        <v>46</v>
      </c>
      <c r="R36" s="48" t="s">
        <v>46</v>
      </c>
      <c r="S36" s="48">
        <v>0</v>
      </c>
      <c r="T36" s="48" t="s">
        <v>46</v>
      </c>
      <c r="U36" s="43" t="s">
        <v>47</v>
      </c>
      <c r="V36" s="50" t="s">
        <v>123</v>
      </c>
      <c r="W36" s="36" t="s">
        <v>40</v>
      </c>
      <c r="X36" s="734" t="s">
        <v>781</v>
      </c>
    </row>
    <row r="37" spans="1:24" ht="22.5" customHeight="1">
      <c r="A37" s="38">
        <f t="shared" si="0"/>
        <v>15</v>
      </c>
      <c r="B37" s="39">
        <v>2026252687</v>
      </c>
      <c r="C37" s="40" t="s">
        <v>725</v>
      </c>
      <c r="D37" s="41" t="s">
        <v>103</v>
      </c>
      <c r="E37" s="42">
        <v>33576</v>
      </c>
      <c r="F37" s="43" t="s">
        <v>51</v>
      </c>
      <c r="G37" s="43" t="s">
        <v>45</v>
      </c>
      <c r="H37" s="44">
        <v>129</v>
      </c>
      <c r="I37" s="45">
        <v>8.24</v>
      </c>
      <c r="J37" s="46">
        <v>7.5</v>
      </c>
      <c r="K37" s="46">
        <v>6.1</v>
      </c>
      <c r="L37" s="46">
        <v>8.6</v>
      </c>
      <c r="M37" s="46">
        <v>9</v>
      </c>
      <c r="N37" s="61">
        <v>7.66</v>
      </c>
      <c r="O37" s="45">
        <v>8.1999999999999993</v>
      </c>
      <c r="P37" s="47">
        <v>3.6</v>
      </c>
      <c r="Q37" s="48" t="s">
        <v>46</v>
      </c>
      <c r="R37" s="48" t="s">
        <v>46</v>
      </c>
      <c r="S37" s="48">
        <v>0</v>
      </c>
      <c r="T37" s="48" t="s">
        <v>46</v>
      </c>
      <c r="U37" s="43" t="s">
        <v>47</v>
      </c>
      <c r="V37" s="50" t="s">
        <v>123</v>
      </c>
      <c r="W37" s="36" t="s">
        <v>57</v>
      </c>
      <c r="X37" s="734" t="s">
        <v>781</v>
      </c>
    </row>
    <row r="38" spans="1:24" ht="22.5" customHeight="1">
      <c r="A38" s="377">
        <f t="shared" si="0"/>
        <v>16</v>
      </c>
      <c r="B38" s="745">
        <v>2027252691</v>
      </c>
      <c r="C38" s="378" t="s">
        <v>726</v>
      </c>
      <c r="D38" s="379" t="s">
        <v>727</v>
      </c>
      <c r="E38" s="222">
        <v>33920</v>
      </c>
      <c r="F38" s="380" t="s">
        <v>51</v>
      </c>
      <c r="G38" s="380" t="s">
        <v>68</v>
      </c>
      <c r="H38" s="381">
        <v>127</v>
      </c>
      <c r="I38" s="382">
        <v>8.07</v>
      </c>
      <c r="J38" s="383">
        <v>8.8000000000000007</v>
      </c>
      <c r="K38" s="383">
        <v>8.1</v>
      </c>
      <c r="L38" s="383">
        <v>9</v>
      </c>
      <c r="M38" s="383">
        <v>8</v>
      </c>
      <c r="N38" s="720">
        <v>8.74</v>
      </c>
      <c r="O38" s="382">
        <v>8.1199999999999992</v>
      </c>
      <c r="P38" s="384">
        <v>3.59</v>
      </c>
      <c r="Q38" s="742" t="s">
        <v>46</v>
      </c>
      <c r="R38" s="742" t="s">
        <v>46</v>
      </c>
      <c r="S38" s="742" t="s">
        <v>46</v>
      </c>
      <c r="T38" s="742" t="s">
        <v>46</v>
      </c>
      <c r="U38" s="380" t="s">
        <v>47</v>
      </c>
      <c r="V38" s="386" t="s">
        <v>109</v>
      </c>
      <c r="W38" s="721" t="s">
        <v>57</v>
      </c>
      <c r="X38" s="734" t="s">
        <v>781</v>
      </c>
    </row>
    <row r="39" spans="1:24" s="51" customFormat="1" ht="18.75" customHeight="1">
      <c r="P39" s="52" t="s">
        <v>30</v>
      </c>
      <c r="V39" s="719"/>
    </row>
    <row r="40" spans="1:24" s="51" customFormat="1" ht="21.75" customHeight="1">
      <c r="B40" s="51" t="s">
        <v>31</v>
      </c>
      <c r="E40" s="51" t="s">
        <v>32</v>
      </c>
      <c r="J40" s="51" t="s">
        <v>33</v>
      </c>
      <c r="R40" s="51" t="s">
        <v>34</v>
      </c>
      <c r="V40" s="50"/>
    </row>
    <row r="41" spans="1:24" s="53" customFormat="1" ht="18" customHeight="1"/>
    <row r="42" spans="1:24" s="53" customFormat="1" ht="18.75" customHeight="1"/>
    <row r="43" spans="1:24" s="53" customFormat="1" ht="10.5" customHeight="1"/>
    <row r="44" spans="1:24" s="53" customFormat="1" ht="22.5" customHeight="1"/>
    <row r="45" spans="1:24" s="53" customFormat="1" ht="17.25" customHeight="1">
      <c r="A45" s="51"/>
      <c r="B45" s="51" t="s">
        <v>35</v>
      </c>
      <c r="C45" s="51"/>
      <c r="E45" s="51" t="s">
        <v>36</v>
      </c>
      <c r="F45" s="51"/>
      <c r="G45" s="51"/>
      <c r="H45" s="51"/>
      <c r="I45" s="51"/>
      <c r="J45" s="51" t="s">
        <v>37</v>
      </c>
      <c r="K45" s="51"/>
      <c r="M45" s="51"/>
      <c r="N45" s="51"/>
    </row>
    <row r="46" spans="1:24" s="53" customFormat="1" ht="17.25" customHeight="1">
      <c r="A46" s="51"/>
      <c r="B46" s="51"/>
      <c r="C46" s="51"/>
      <c r="D46" s="51"/>
      <c r="E46" s="51"/>
      <c r="F46" s="51"/>
      <c r="G46" s="51"/>
      <c r="H46" s="51"/>
      <c r="I46" s="51"/>
      <c r="J46" s="51"/>
      <c r="K46" s="51"/>
      <c r="M46" s="51"/>
      <c r="N46" s="51"/>
    </row>
  </sheetData>
  <mergeCells count="22">
    <mergeCell ref="W5:W7"/>
    <mergeCell ref="N6:N7"/>
    <mergeCell ref="S5:S7"/>
    <mergeCell ref="T5:T7"/>
    <mergeCell ref="U5:U7"/>
    <mergeCell ref="V5:V7"/>
    <mergeCell ref="R5:R7"/>
    <mergeCell ref="Q5:Q7"/>
    <mergeCell ref="A5:A7"/>
    <mergeCell ref="B5:B7"/>
    <mergeCell ref="C5:D7"/>
    <mergeCell ref="E5:E7"/>
    <mergeCell ref="F5:F7"/>
    <mergeCell ref="G5:G7"/>
    <mergeCell ref="H5:H7"/>
    <mergeCell ref="I5:I7"/>
    <mergeCell ref="J5:N5"/>
    <mergeCell ref="O5:P6"/>
    <mergeCell ref="J6:J7"/>
    <mergeCell ref="K6:K7"/>
    <mergeCell ref="L6:L7"/>
    <mergeCell ref="M6:M7"/>
  </mergeCells>
  <conditionalFormatting sqref="J9:M9">
    <cfRule type="cellIs" dxfId="633" priority="39" stopIfTrue="1" operator="lessThan">
      <formula>5.5</formula>
    </cfRule>
  </conditionalFormatting>
  <conditionalFormatting sqref="W16 W23:W38 W20">
    <cfRule type="cellIs" dxfId="632" priority="38" operator="between">
      <formula>0</formula>
      <formula>3.9</formula>
    </cfRule>
  </conditionalFormatting>
  <conditionalFormatting sqref="Q9:R9 W16 W23:W38 W20">
    <cfRule type="cellIs" dxfId="631" priority="37" operator="lessThan">
      <formula>5</formula>
    </cfRule>
  </conditionalFormatting>
  <conditionalFormatting sqref="Q9:R9 W16 W23:W38 W20">
    <cfRule type="cellIs" dxfId="630" priority="36" stopIfTrue="1" operator="notEqual">
      <formula>"CNTN"</formula>
    </cfRule>
  </conditionalFormatting>
  <conditionalFormatting sqref="Q9:R9">
    <cfRule type="notContainsBlanks" dxfId="629" priority="34" stopIfTrue="1">
      <formula>LEN(TRIM(Q9))&gt;0</formula>
    </cfRule>
    <cfRule type="cellIs" dxfId="628" priority="35" operator="between">
      <formula>0</formula>
      <formula>3.9</formula>
    </cfRule>
  </conditionalFormatting>
  <conditionalFormatting sqref="Q9:T9">
    <cfRule type="notContainsBlanks" priority="33" stopIfTrue="1">
      <formula>LEN(TRIM(Q9))&gt;0</formula>
    </cfRule>
  </conditionalFormatting>
  <conditionalFormatting sqref="S9:T9">
    <cfRule type="cellIs" dxfId="627" priority="32" stopIfTrue="1" operator="equal">
      <formula>0</formula>
    </cfRule>
  </conditionalFormatting>
  <conditionalFormatting sqref="N9">
    <cfRule type="cellIs" dxfId="626" priority="31" stopIfTrue="1" operator="lessThan">
      <formula>5.5</formula>
    </cfRule>
  </conditionalFormatting>
  <conditionalFormatting sqref="R9">
    <cfRule type="cellIs" dxfId="625" priority="30" stopIfTrue="1" operator="equal">
      <formula>0</formula>
    </cfRule>
  </conditionalFormatting>
  <conditionalFormatting sqref="Q9">
    <cfRule type="cellIs" dxfId="624" priority="29" stopIfTrue="1" operator="equal">
      <formula>0</formula>
    </cfRule>
  </conditionalFormatting>
  <conditionalFormatting sqref="J10:M21 J23:M38">
    <cfRule type="cellIs" dxfId="623" priority="28" stopIfTrue="1" operator="lessThan">
      <formula>5.5</formula>
    </cfRule>
  </conditionalFormatting>
  <conditionalFormatting sqref="W13 W15">
    <cfRule type="cellIs" dxfId="622" priority="27" operator="between">
      <formula>0</formula>
      <formula>3.9</formula>
    </cfRule>
  </conditionalFormatting>
  <conditionalFormatting sqref="W13 Q10:R21 Q23:R38 W15">
    <cfRule type="cellIs" dxfId="621" priority="26" operator="lessThan">
      <formula>5</formula>
    </cfRule>
  </conditionalFormatting>
  <conditionalFormatting sqref="W13 Q10:R21 Q23:R38 W15">
    <cfRule type="cellIs" dxfId="620" priority="25" stopIfTrue="1" operator="notEqual">
      <formula>"CNTN"</formula>
    </cfRule>
  </conditionalFormatting>
  <conditionalFormatting sqref="Q10:R21 Q23:R38">
    <cfRule type="notContainsBlanks" dxfId="619" priority="23" stopIfTrue="1">
      <formula>LEN(TRIM(Q10))&gt;0</formula>
    </cfRule>
    <cfRule type="cellIs" dxfId="618" priority="24" operator="between">
      <formula>0</formula>
      <formula>3.9</formula>
    </cfRule>
  </conditionalFormatting>
  <conditionalFormatting sqref="Q23:T38 Q10:T21">
    <cfRule type="notContainsBlanks" priority="22" stopIfTrue="1">
      <formula>LEN(TRIM(Q10))&gt;0</formula>
    </cfRule>
  </conditionalFormatting>
  <conditionalFormatting sqref="S10:T21 S23:T38">
    <cfRule type="cellIs" dxfId="617" priority="21" stopIfTrue="1" operator="equal">
      <formula>0</formula>
    </cfRule>
  </conditionalFormatting>
  <conditionalFormatting sqref="N10:N21 N23:N38">
    <cfRule type="cellIs" dxfId="616" priority="20" stopIfTrue="1" operator="lessThan">
      <formula>5.5</formula>
    </cfRule>
  </conditionalFormatting>
  <conditionalFormatting sqref="R10:R21 R23:R38">
    <cfRule type="cellIs" dxfId="615" priority="19" stopIfTrue="1" operator="equal">
      <formula>0</formula>
    </cfRule>
  </conditionalFormatting>
  <conditionalFormatting sqref="Q10:Q21 Q23:Q38">
    <cfRule type="cellIs" dxfId="614" priority="18" stopIfTrue="1" operator="equal">
      <formula>0</formula>
    </cfRule>
  </conditionalFormatting>
  <conditionalFormatting sqref="W9:W12">
    <cfRule type="cellIs" dxfId="613" priority="17" operator="between">
      <formula>0</formula>
      <formula>3.9</formula>
    </cfRule>
  </conditionalFormatting>
  <conditionalFormatting sqref="W9:W12">
    <cfRule type="cellIs" dxfId="612" priority="16" operator="lessThan">
      <formula>5</formula>
    </cfRule>
  </conditionalFormatting>
  <conditionalFormatting sqref="W9:W12">
    <cfRule type="cellIs" dxfId="611" priority="15" stopIfTrue="1" operator="notEqual">
      <formula>"CNTN"</formula>
    </cfRule>
  </conditionalFormatting>
  <conditionalFormatting sqref="W17:W19">
    <cfRule type="cellIs" dxfId="610" priority="14" operator="between">
      <formula>0</formula>
      <formula>3.9</formula>
    </cfRule>
  </conditionalFormatting>
  <conditionalFormatting sqref="W17:W19">
    <cfRule type="cellIs" dxfId="609" priority="13" operator="lessThan">
      <formula>5</formula>
    </cfRule>
  </conditionalFormatting>
  <conditionalFormatting sqref="W17:W19">
    <cfRule type="cellIs" dxfId="608" priority="12" stopIfTrue="1" operator="notEqual">
      <formula>"CNTN"</formula>
    </cfRule>
  </conditionalFormatting>
  <conditionalFormatting sqref="W21">
    <cfRule type="cellIs" dxfId="607" priority="11" operator="between">
      <formula>0</formula>
      <formula>3.9</formula>
    </cfRule>
  </conditionalFormatting>
  <conditionalFormatting sqref="W21">
    <cfRule type="cellIs" dxfId="606" priority="10" operator="lessThan">
      <formula>5</formula>
    </cfRule>
  </conditionalFormatting>
  <conditionalFormatting sqref="W21">
    <cfRule type="cellIs" dxfId="605" priority="9" stopIfTrue="1" operator="notEqual">
      <formula>"CNTN"</formula>
    </cfRule>
  </conditionalFormatting>
  <conditionalFormatting sqref="W14">
    <cfRule type="cellIs" dxfId="46" priority="8" operator="between">
      <formula>0</formula>
      <formula>3.9</formula>
    </cfRule>
  </conditionalFormatting>
  <conditionalFormatting sqref="W14">
    <cfRule type="cellIs" dxfId="44" priority="7" operator="lessThan">
      <formula>5</formula>
    </cfRule>
  </conditionalFormatting>
  <conditionalFormatting sqref="W14">
    <cfRule type="cellIs" dxfId="42" priority="6" stopIfTrue="1" operator="notEqual">
      <formula>"CNTN"</formula>
    </cfRule>
  </conditionalFormatting>
  <conditionalFormatting sqref="S14">
    <cfRule type="cellIs" dxfId="40" priority="5" operator="lessThan">
      <formula>5</formula>
    </cfRule>
  </conditionalFormatting>
  <conditionalFormatting sqref="S14">
    <cfRule type="cellIs" dxfId="38" priority="4" stopIfTrue="1" operator="notEqual">
      <formula>"CNTN"</formula>
    </cfRule>
  </conditionalFormatting>
  <conditionalFormatting sqref="S14">
    <cfRule type="notContainsBlanks" dxfId="36" priority="2" stopIfTrue="1">
      <formula>LEN(TRIM(S14))&gt;0</formula>
    </cfRule>
    <cfRule type="cellIs" dxfId="35" priority="3" operator="between">
      <formula>0</formula>
      <formula>3.9</formula>
    </cfRule>
  </conditionalFormatting>
  <conditionalFormatting sqref="S14">
    <cfRule type="cellIs" dxfId="32" priority="1" stopIfTrue="1" operator="equal">
      <formula>0</formula>
    </cfRule>
  </conditionalFormatting>
  <pageMargins left="0.11811023622047245" right="0" top="7.874015748031496E-2" bottom="0" header="0" footer="0"/>
  <pageSetup paperSize="9" orientation="landscape" r:id="rId1"/>
  <headerFooter>
    <oddFooter>&amp;R&amp;P/&amp;N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26"/>
  <sheetViews>
    <sheetView zoomScale="85" zoomScaleNormal="85" workbookViewId="0">
      <pane xSplit="4" ySplit="8" topLeftCell="E9" activePane="bottomRight" state="frozen"/>
      <selection activeCell="T9" sqref="T9"/>
      <selection pane="topRight" activeCell="T9" sqref="T9"/>
      <selection pane="bottomLeft" activeCell="T9" sqref="T9"/>
      <selection pane="bottomRight" activeCell="S15" sqref="S15"/>
    </sheetView>
  </sheetViews>
  <sheetFormatPr defaultRowHeight="21" customHeight="1"/>
  <cols>
    <col min="1" max="1" width="4.7109375" style="9" customWidth="1"/>
    <col min="2" max="2" width="10.140625" style="9" customWidth="1"/>
    <col min="3" max="3" width="14.7109375" style="9" customWidth="1"/>
    <col min="4" max="4" width="5.85546875" style="9" customWidth="1"/>
    <col min="5" max="5" width="9.285156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 style="9" customWidth="1"/>
    <col min="15" max="16" width="5.28515625" style="9" customWidth="1"/>
    <col min="17" max="20" width="4" style="9" customWidth="1"/>
    <col min="21" max="21" width="6.140625" style="9" customWidth="1"/>
    <col min="22" max="22" width="6.85546875" style="9" customWidth="1"/>
    <col min="23" max="23" width="9.28515625" style="9" customWidth="1"/>
    <col min="24" max="24" width="7.140625" style="9" customWidth="1"/>
    <col min="25" max="229" width="9.140625" style="9"/>
    <col min="230" max="230" width="4.7109375" style="9" customWidth="1"/>
    <col min="231" max="231" width="10.140625" style="9" customWidth="1"/>
    <col min="232" max="232" width="16.140625" style="9" customWidth="1"/>
    <col min="233" max="233" width="6.28515625" style="9" customWidth="1"/>
    <col min="234" max="234" width="9.85546875" style="9" customWidth="1"/>
    <col min="235" max="235" width="9.140625" style="9" customWidth="1"/>
    <col min="236" max="237" width="6" style="9" customWidth="1"/>
    <col min="238" max="238" width="5.7109375" style="9" customWidth="1"/>
    <col min="239" max="242" width="4.85546875" style="9" customWidth="1"/>
    <col min="243" max="243" width="5.85546875" style="9" customWidth="1"/>
    <col min="244" max="244" width="6.28515625" style="9" customWidth="1"/>
    <col min="245" max="245" width="6" style="9" customWidth="1"/>
    <col min="246" max="249" width="4.7109375" style="9" customWidth="1"/>
    <col min="250" max="250" width="9.5703125" style="9" customWidth="1"/>
    <col min="251" max="251" width="7.5703125" style="9" customWidth="1"/>
    <col min="252" max="252" width="12.5703125" style="9" customWidth="1"/>
    <col min="253" max="253" width="7.28515625" style="9" customWidth="1"/>
    <col min="254" max="256" width="9.140625" style="9" customWidth="1"/>
    <col min="257" max="257" width="10.7109375" style="9" customWidth="1"/>
    <col min="258" max="485" width="9.140625" style="9"/>
    <col min="486" max="486" width="4.7109375" style="9" customWidth="1"/>
    <col min="487" max="487" width="10.140625" style="9" customWidth="1"/>
    <col min="488" max="488" width="16.140625" style="9" customWidth="1"/>
    <col min="489" max="489" width="6.28515625" style="9" customWidth="1"/>
    <col min="490" max="490" width="9.85546875" style="9" customWidth="1"/>
    <col min="491" max="491" width="9.140625" style="9" customWidth="1"/>
    <col min="492" max="493" width="6" style="9" customWidth="1"/>
    <col min="494" max="494" width="5.7109375" style="9" customWidth="1"/>
    <col min="495" max="498" width="4.85546875" style="9" customWidth="1"/>
    <col min="499" max="499" width="5.85546875" style="9" customWidth="1"/>
    <col min="500" max="500" width="6.28515625" style="9" customWidth="1"/>
    <col min="501" max="501" width="6" style="9" customWidth="1"/>
    <col min="502" max="505" width="4.7109375" style="9" customWidth="1"/>
    <col min="506" max="506" width="9.5703125" style="9" customWidth="1"/>
    <col min="507" max="507" width="7.5703125" style="9" customWidth="1"/>
    <col min="508" max="508" width="12.5703125" style="9" customWidth="1"/>
    <col min="509" max="509" width="7.28515625" style="9" customWidth="1"/>
    <col min="510" max="512" width="9.140625" style="9" customWidth="1"/>
    <col min="513" max="513" width="10.7109375" style="9" customWidth="1"/>
    <col min="514" max="741" width="9.140625" style="9"/>
    <col min="742" max="742" width="4.7109375" style="9" customWidth="1"/>
    <col min="743" max="743" width="10.140625" style="9" customWidth="1"/>
    <col min="744" max="744" width="16.140625" style="9" customWidth="1"/>
    <col min="745" max="745" width="6.28515625" style="9" customWidth="1"/>
    <col min="746" max="746" width="9.85546875" style="9" customWidth="1"/>
    <col min="747" max="747" width="9.140625" style="9" customWidth="1"/>
    <col min="748" max="749" width="6" style="9" customWidth="1"/>
    <col min="750" max="750" width="5.7109375" style="9" customWidth="1"/>
    <col min="751" max="754" width="4.85546875" style="9" customWidth="1"/>
    <col min="755" max="755" width="5.85546875" style="9" customWidth="1"/>
    <col min="756" max="756" width="6.28515625" style="9" customWidth="1"/>
    <col min="757" max="757" width="6" style="9" customWidth="1"/>
    <col min="758" max="761" width="4.7109375" style="9" customWidth="1"/>
    <col min="762" max="762" width="9.5703125" style="9" customWidth="1"/>
    <col min="763" max="763" width="7.5703125" style="9" customWidth="1"/>
    <col min="764" max="764" width="12.5703125" style="9" customWidth="1"/>
    <col min="765" max="765" width="7.28515625" style="9" customWidth="1"/>
    <col min="766" max="768" width="9.140625" style="9" customWidth="1"/>
    <col min="769" max="769" width="10.7109375" style="9" customWidth="1"/>
    <col min="770" max="997" width="9.140625" style="9"/>
    <col min="998" max="998" width="4.7109375" style="9" customWidth="1"/>
    <col min="999" max="999" width="10.140625" style="9" customWidth="1"/>
    <col min="1000" max="1000" width="16.140625" style="9" customWidth="1"/>
    <col min="1001" max="1001" width="6.28515625" style="9" customWidth="1"/>
    <col min="1002" max="1002" width="9.85546875" style="9" customWidth="1"/>
    <col min="1003" max="1003" width="9.140625" style="9" customWidth="1"/>
    <col min="1004" max="1005" width="6" style="9" customWidth="1"/>
    <col min="1006" max="1006" width="5.7109375" style="9" customWidth="1"/>
    <col min="1007" max="1010" width="4.85546875" style="9" customWidth="1"/>
    <col min="1011" max="1011" width="5.85546875" style="9" customWidth="1"/>
    <col min="1012" max="1012" width="6.28515625" style="9" customWidth="1"/>
    <col min="1013" max="1013" width="6" style="9" customWidth="1"/>
    <col min="1014" max="1017" width="4.7109375" style="9" customWidth="1"/>
    <col min="1018" max="1018" width="9.5703125" style="9" customWidth="1"/>
    <col min="1019" max="1019" width="7.5703125" style="9" customWidth="1"/>
    <col min="1020" max="1020" width="12.5703125" style="9" customWidth="1"/>
    <col min="1021" max="1021" width="7.28515625" style="9" customWidth="1"/>
    <col min="1022" max="1024" width="9.140625" style="9" customWidth="1"/>
    <col min="1025" max="1025" width="10.7109375" style="9" customWidth="1"/>
    <col min="1026" max="1253" width="9.140625" style="9"/>
    <col min="1254" max="1254" width="4.7109375" style="9" customWidth="1"/>
    <col min="1255" max="1255" width="10.140625" style="9" customWidth="1"/>
    <col min="1256" max="1256" width="16.140625" style="9" customWidth="1"/>
    <col min="1257" max="1257" width="6.28515625" style="9" customWidth="1"/>
    <col min="1258" max="1258" width="9.85546875" style="9" customWidth="1"/>
    <col min="1259" max="1259" width="9.140625" style="9" customWidth="1"/>
    <col min="1260" max="1261" width="6" style="9" customWidth="1"/>
    <col min="1262" max="1262" width="5.7109375" style="9" customWidth="1"/>
    <col min="1263" max="1266" width="4.85546875" style="9" customWidth="1"/>
    <col min="1267" max="1267" width="5.85546875" style="9" customWidth="1"/>
    <col min="1268" max="1268" width="6.28515625" style="9" customWidth="1"/>
    <col min="1269" max="1269" width="6" style="9" customWidth="1"/>
    <col min="1270" max="1273" width="4.7109375" style="9" customWidth="1"/>
    <col min="1274" max="1274" width="9.5703125" style="9" customWidth="1"/>
    <col min="1275" max="1275" width="7.5703125" style="9" customWidth="1"/>
    <col min="1276" max="1276" width="12.5703125" style="9" customWidth="1"/>
    <col min="1277" max="1277" width="7.28515625" style="9" customWidth="1"/>
    <col min="1278" max="1280" width="9.140625" style="9" customWidth="1"/>
    <col min="1281" max="1281" width="10.7109375" style="9" customWidth="1"/>
    <col min="1282" max="1509" width="9.140625" style="9"/>
    <col min="1510" max="1510" width="4.7109375" style="9" customWidth="1"/>
    <col min="1511" max="1511" width="10.140625" style="9" customWidth="1"/>
    <col min="1512" max="1512" width="16.140625" style="9" customWidth="1"/>
    <col min="1513" max="1513" width="6.28515625" style="9" customWidth="1"/>
    <col min="1514" max="1514" width="9.85546875" style="9" customWidth="1"/>
    <col min="1515" max="1515" width="9.140625" style="9" customWidth="1"/>
    <col min="1516" max="1517" width="6" style="9" customWidth="1"/>
    <col min="1518" max="1518" width="5.7109375" style="9" customWidth="1"/>
    <col min="1519" max="1522" width="4.85546875" style="9" customWidth="1"/>
    <col min="1523" max="1523" width="5.85546875" style="9" customWidth="1"/>
    <col min="1524" max="1524" width="6.28515625" style="9" customWidth="1"/>
    <col min="1525" max="1525" width="6" style="9" customWidth="1"/>
    <col min="1526" max="1529" width="4.7109375" style="9" customWidth="1"/>
    <col min="1530" max="1530" width="9.5703125" style="9" customWidth="1"/>
    <col min="1531" max="1531" width="7.5703125" style="9" customWidth="1"/>
    <col min="1532" max="1532" width="12.5703125" style="9" customWidth="1"/>
    <col min="1533" max="1533" width="7.28515625" style="9" customWidth="1"/>
    <col min="1534" max="1536" width="9.140625" style="9" customWidth="1"/>
    <col min="1537" max="1537" width="10.7109375" style="9" customWidth="1"/>
    <col min="1538" max="1765" width="9.140625" style="9"/>
    <col min="1766" max="1766" width="4.7109375" style="9" customWidth="1"/>
    <col min="1767" max="1767" width="10.140625" style="9" customWidth="1"/>
    <col min="1768" max="1768" width="16.140625" style="9" customWidth="1"/>
    <col min="1769" max="1769" width="6.28515625" style="9" customWidth="1"/>
    <col min="1770" max="1770" width="9.85546875" style="9" customWidth="1"/>
    <col min="1771" max="1771" width="9.140625" style="9" customWidth="1"/>
    <col min="1772" max="1773" width="6" style="9" customWidth="1"/>
    <col min="1774" max="1774" width="5.7109375" style="9" customWidth="1"/>
    <col min="1775" max="1778" width="4.85546875" style="9" customWidth="1"/>
    <col min="1779" max="1779" width="5.85546875" style="9" customWidth="1"/>
    <col min="1780" max="1780" width="6.28515625" style="9" customWidth="1"/>
    <col min="1781" max="1781" width="6" style="9" customWidth="1"/>
    <col min="1782" max="1785" width="4.7109375" style="9" customWidth="1"/>
    <col min="1786" max="1786" width="9.5703125" style="9" customWidth="1"/>
    <col min="1787" max="1787" width="7.5703125" style="9" customWidth="1"/>
    <col min="1788" max="1788" width="12.5703125" style="9" customWidth="1"/>
    <col min="1789" max="1789" width="7.28515625" style="9" customWidth="1"/>
    <col min="1790" max="1792" width="9.140625" style="9" customWidth="1"/>
    <col min="1793" max="1793" width="10.7109375" style="9" customWidth="1"/>
    <col min="1794" max="2021" width="9.140625" style="9"/>
    <col min="2022" max="2022" width="4.7109375" style="9" customWidth="1"/>
    <col min="2023" max="2023" width="10.140625" style="9" customWidth="1"/>
    <col min="2024" max="2024" width="16.140625" style="9" customWidth="1"/>
    <col min="2025" max="2025" width="6.28515625" style="9" customWidth="1"/>
    <col min="2026" max="2026" width="9.85546875" style="9" customWidth="1"/>
    <col min="2027" max="2027" width="9.140625" style="9" customWidth="1"/>
    <col min="2028" max="2029" width="6" style="9" customWidth="1"/>
    <col min="2030" max="2030" width="5.7109375" style="9" customWidth="1"/>
    <col min="2031" max="2034" width="4.85546875" style="9" customWidth="1"/>
    <col min="2035" max="2035" width="5.85546875" style="9" customWidth="1"/>
    <col min="2036" max="2036" width="6.28515625" style="9" customWidth="1"/>
    <col min="2037" max="2037" width="6" style="9" customWidth="1"/>
    <col min="2038" max="2041" width="4.7109375" style="9" customWidth="1"/>
    <col min="2042" max="2042" width="9.5703125" style="9" customWidth="1"/>
    <col min="2043" max="2043" width="7.5703125" style="9" customWidth="1"/>
    <col min="2044" max="2044" width="12.5703125" style="9" customWidth="1"/>
    <col min="2045" max="2045" width="7.28515625" style="9" customWidth="1"/>
    <col min="2046" max="2048" width="9.140625" style="9" customWidth="1"/>
    <col min="2049" max="2049" width="10.7109375" style="9" customWidth="1"/>
    <col min="2050" max="2277" width="9.140625" style="9"/>
    <col min="2278" max="2278" width="4.7109375" style="9" customWidth="1"/>
    <col min="2279" max="2279" width="10.140625" style="9" customWidth="1"/>
    <col min="2280" max="2280" width="16.140625" style="9" customWidth="1"/>
    <col min="2281" max="2281" width="6.28515625" style="9" customWidth="1"/>
    <col min="2282" max="2282" width="9.85546875" style="9" customWidth="1"/>
    <col min="2283" max="2283" width="9.140625" style="9" customWidth="1"/>
    <col min="2284" max="2285" width="6" style="9" customWidth="1"/>
    <col min="2286" max="2286" width="5.7109375" style="9" customWidth="1"/>
    <col min="2287" max="2290" width="4.85546875" style="9" customWidth="1"/>
    <col min="2291" max="2291" width="5.85546875" style="9" customWidth="1"/>
    <col min="2292" max="2292" width="6.28515625" style="9" customWidth="1"/>
    <col min="2293" max="2293" width="6" style="9" customWidth="1"/>
    <col min="2294" max="2297" width="4.7109375" style="9" customWidth="1"/>
    <col min="2298" max="2298" width="9.5703125" style="9" customWidth="1"/>
    <col min="2299" max="2299" width="7.5703125" style="9" customWidth="1"/>
    <col min="2300" max="2300" width="12.5703125" style="9" customWidth="1"/>
    <col min="2301" max="2301" width="7.28515625" style="9" customWidth="1"/>
    <col min="2302" max="2304" width="9.140625" style="9" customWidth="1"/>
    <col min="2305" max="2305" width="10.7109375" style="9" customWidth="1"/>
    <col min="2306" max="2533" width="9.140625" style="9"/>
    <col min="2534" max="2534" width="4.7109375" style="9" customWidth="1"/>
    <col min="2535" max="2535" width="10.140625" style="9" customWidth="1"/>
    <col min="2536" max="2536" width="16.140625" style="9" customWidth="1"/>
    <col min="2537" max="2537" width="6.28515625" style="9" customWidth="1"/>
    <col min="2538" max="2538" width="9.85546875" style="9" customWidth="1"/>
    <col min="2539" max="2539" width="9.140625" style="9" customWidth="1"/>
    <col min="2540" max="2541" width="6" style="9" customWidth="1"/>
    <col min="2542" max="2542" width="5.7109375" style="9" customWidth="1"/>
    <col min="2543" max="2546" width="4.85546875" style="9" customWidth="1"/>
    <col min="2547" max="2547" width="5.85546875" style="9" customWidth="1"/>
    <col min="2548" max="2548" width="6.28515625" style="9" customWidth="1"/>
    <col min="2549" max="2549" width="6" style="9" customWidth="1"/>
    <col min="2550" max="2553" width="4.7109375" style="9" customWidth="1"/>
    <col min="2554" max="2554" width="9.5703125" style="9" customWidth="1"/>
    <col min="2555" max="2555" width="7.5703125" style="9" customWidth="1"/>
    <col min="2556" max="2556" width="12.5703125" style="9" customWidth="1"/>
    <col min="2557" max="2557" width="7.28515625" style="9" customWidth="1"/>
    <col min="2558" max="2560" width="9.140625" style="9" customWidth="1"/>
    <col min="2561" max="2561" width="10.7109375" style="9" customWidth="1"/>
    <col min="2562" max="2789" width="9.140625" style="9"/>
    <col min="2790" max="2790" width="4.7109375" style="9" customWidth="1"/>
    <col min="2791" max="2791" width="10.140625" style="9" customWidth="1"/>
    <col min="2792" max="2792" width="16.140625" style="9" customWidth="1"/>
    <col min="2793" max="2793" width="6.28515625" style="9" customWidth="1"/>
    <col min="2794" max="2794" width="9.85546875" style="9" customWidth="1"/>
    <col min="2795" max="2795" width="9.140625" style="9" customWidth="1"/>
    <col min="2796" max="2797" width="6" style="9" customWidth="1"/>
    <col min="2798" max="2798" width="5.7109375" style="9" customWidth="1"/>
    <col min="2799" max="2802" width="4.85546875" style="9" customWidth="1"/>
    <col min="2803" max="2803" width="5.85546875" style="9" customWidth="1"/>
    <col min="2804" max="2804" width="6.28515625" style="9" customWidth="1"/>
    <col min="2805" max="2805" width="6" style="9" customWidth="1"/>
    <col min="2806" max="2809" width="4.7109375" style="9" customWidth="1"/>
    <col min="2810" max="2810" width="9.5703125" style="9" customWidth="1"/>
    <col min="2811" max="2811" width="7.5703125" style="9" customWidth="1"/>
    <col min="2812" max="2812" width="12.5703125" style="9" customWidth="1"/>
    <col min="2813" max="2813" width="7.28515625" style="9" customWidth="1"/>
    <col min="2814" max="2816" width="9.140625" style="9" customWidth="1"/>
    <col min="2817" max="2817" width="10.7109375" style="9" customWidth="1"/>
    <col min="2818" max="3045" width="9.140625" style="9"/>
    <col min="3046" max="3046" width="4.7109375" style="9" customWidth="1"/>
    <col min="3047" max="3047" width="10.140625" style="9" customWidth="1"/>
    <col min="3048" max="3048" width="16.140625" style="9" customWidth="1"/>
    <col min="3049" max="3049" width="6.28515625" style="9" customWidth="1"/>
    <col min="3050" max="3050" width="9.85546875" style="9" customWidth="1"/>
    <col min="3051" max="3051" width="9.140625" style="9" customWidth="1"/>
    <col min="3052" max="3053" width="6" style="9" customWidth="1"/>
    <col min="3054" max="3054" width="5.7109375" style="9" customWidth="1"/>
    <col min="3055" max="3058" width="4.85546875" style="9" customWidth="1"/>
    <col min="3059" max="3059" width="5.85546875" style="9" customWidth="1"/>
    <col min="3060" max="3060" width="6.28515625" style="9" customWidth="1"/>
    <col min="3061" max="3061" width="6" style="9" customWidth="1"/>
    <col min="3062" max="3065" width="4.7109375" style="9" customWidth="1"/>
    <col min="3066" max="3066" width="9.5703125" style="9" customWidth="1"/>
    <col min="3067" max="3067" width="7.5703125" style="9" customWidth="1"/>
    <col min="3068" max="3068" width="12.5703125" style="9" customWidth="1"/>
    <col min="3069" max="3069" width="7.28515625" style="9" customWidth="1"/>
    <col min="3070" max="3072" width="9.140625" style="9" customWidth="1"/>
    <col min="3073" max="3073" width="10.7109375" style="9" customWidth="1"/>
    <col min="3074" max="3301" width="9.140625" style="9"/>
    <col min="3302" max="3302" width="4.7109375" style="9" customWidth="1"/>
    <col min="3303" max="3303" width="10.140625" style="9" customWidth="1"/>
    <col min="3304" max="3304" width="16.140625" style="9" customWidth="1"/>
    <col min="3305" max="3305" width="6.28515625" style="9" customWidth="1"/>
    <col min="3306" max="3306" width="9.85546875" style="9" customWidth="1"/>
    <col min="3307" max="3307" width="9.140625" style="9" customWidth="1"/>
    <col min="3308" max="3309" width="6" style="9" customWidth="1"/>
    <col min="3310" max="3310" width="5.7109375" style="9" customWidth="1"/>
    <col min="3311" max="3314" width="4.85546875" style="9" customWidth="1"/>
    <col min="3315" max="3315" width="5.85546875" style="9" customWidth="1"/>
    <col min="3316" max="3316" width="6.28515625" style="9" customWidth="1"/>
    <col min="3317" max="3317" width="6" style="9" customWidth="1"/>
    <col min="3318" max="3321" width="4.7109375" style="9" customWidth="1"/>
    <col min="3322" max="3322" width="9.5703125" style="9" customWidth="1"/>
    <col min="3323" max="3323" width="7.5703125" style="9" customWidth="1"/>
    <col min="3324" max="3324" width="12.5703125" style="9" customWidth="1"/>
    <col min="3325" max="3325" width="7.28515625" style="9" customWidth="1"/>
    <col min="3326" max="3328" width="9.140625" style="9" customWidth="1"/>
    <col min="3329" max="3329" width="10.7109375" style="9" customWidth="1"/>
    <col min="3330" max="3557" width="9.140625" style="9"/>
    <col min="3558" max="3558" width="4.7109375" style="9" customWidth="1"/>
    <col min="3559" max="3559" width="10.140625" style="9" customWidth="1"/>
    <col min="3560" max="3560" width="16.140625" style="9" customWidth="1"/>
    <col min="3561" max="3561" width="6.28515625" style="9" customWidth="1"/>
    <col min="3562" max="3562" width="9.85546875" style="9" customWidth="1"/>
    <col min="3563" max="3563" width="9.140625" style="9" customWidth="1"/>
    <col min="3564" max="3565" width="6" style="9" customWidth="1"/>
    <col min="3566" max="3566" width="5.7109375" style="9" customWidth="1"/>
    <col min="3567" max="3570" width="4.85546875" style="9" customWidth="1"/>
    <col min="3571" max="3571" width="5.85546875" style="9" customWidth="1"/>
    <col min="3572" max="3572" width="6.28515625" style="9" customWidth="1"/>
    <col min="3573" max="3573" width="6" style="9" customWidth="1"/>
    <col min="3574" max="3577" width="4.7109375" style="9" customWidth="1"/>
    <col min="3578" max="3578" width="9.5703125" style="9" customWidth="1"/>
    <col min="3579" max="3579" width="7.5703125" style="9" customWidth="1"/>
    <col min="3580" max="3580" width="12.5703125" style="9" customWidth="1"/>
    <col min="3581" max="3581" width="7.28515625" style="9" customWidth="1"/>
    <col min="3582" max="3584" width="9.140625" style="9" customWidth="1"/>
    <col min="3585" max="3585" width="10.7109375" style="9" customWidth="1"/>
    <col min="3586" max="3813" width="9.140625" style="9"/>
    <col min="3814" max="3814" width="4.7109375" style="9" customWidth="1"/>
    <col min="3815" max="3815" width="10.140625" style="9" customWidth="1"/>
    <col min="3816" max="3816" width="16.140625" style="9" customWidth="1"/>
    <col min="3817" max="3817" width="6.28515625" style="9" customWidth="1"/>
    <col min="3818" max="3818" width="9.85546875" style="9" customWidth="1"/>
    <col min="3819" max="3819" width="9.140625" style="9" customWidth="1"/>
    <col min="3820" max="3821" width="6" style="9" customWidth="1"/>
    <col min="3822" max="3822" width="5.7109375" style="9" customWidth="1"/>
    <col min="3823" max="3826" width="4.85546875" style="9" customWidth="1"/>
    <col min="3827" max="3827" width="5.85546875" style="9" customWidth="1"/>
    <col min="3828" max="3828" width="6.28515625" style="9" customWidth="1"/>
    <col min="3829" max="3829" width="6" style="9" customWidth="1"/>
    <col min="3830" max="3833" width="4.7109375" style="9" customWidth="1"/>
    <col min="3834" max="3834" width="9.5703125" style="9" customWidth="1"/>
    <col min="3835" max="3835" width="7.5703125" style="9" customWidth="1"/>
    <col min="3836" max="3836" width="12.5703125" style="9" customWidth="1"/>
    <col min="3837" max="3837" width="7.28515625" style="9" customWidth="1"/>
    <col min="3838" max="3840" width="9.140625" style="9" customWidth="1"/>
    <col min="3841" max="3841" width="10.7109375" style="9" customWidth="1"/>
    <col min="3842" max="4069" width="9.140625" style="9"/>
    <col min="4070" max="4070" width="4.7109375" style="9" customWidth="1"/>
    <col min="4071" max="4071" width="10.140625" style="9" customWidth="1"/>
    <col min="4072" max="4072" width="16.140625" style="9" customWidth="1"/>
    <col min="4073" max="4073" width="6.28515625" style="9" customWidth="1"/>
    <col min="4074" max="4074" width="9.85546875" style="9" customWidth="1"/>
    <col min="4075" max="4075" width="9.140625" style="9" customWidth="1"/>
    <col min="4076" max="4077" width="6" style="9" customWidth="1"/>
    <col min="4078" max="4078" width="5.7109375" style="9" customWidth="1"/>
    <col min="4079" max="4082" width="4.85546875" style="9" customWidth="1"/>
    <col min="4083" max="4083" width="5.85546875" style="9" customWidth="1"/>
    <col min="4084" max="4084" width="6.28515625" style="9" customWidth="1"/>
    <col min="4085" max="4085" width="6" style="9" customWidth="1"/>
    <col min="4086" max="4089" width="4.7109375" style="9" customWidth="1"/>
    <col min="4090" max="4090" width="9.5703125" style="9" customWidth="1"/>
    <col min="4091" max="4091" width="7.5703125" style="9" customWidth="1"/>
    <col min="4092" max="4092" width="12.5703125" style="9" customWidth="1"/>
    <col min="4093" max="4093" width="7.28515625" style="9" customWidth="1"/>
    <col min="4094" max="4096" width="9.140625" style="9" customWidth="1"/>
    <col min="4097" max="4097" width="10.7109375" style="9" customWidth="1"/>
    <col min="4098" max="4325" width="9.140625" style="9"/>
    <col min="4326" max="4326" width="4.7109375" style="9" customWidth="1"/>
    <col min="4327" max="4327" width="10.140625" style="9" customWidth="1"/>
    <col min="4328" max="4328" width="16.140625" style="9" customWidth="1"/>
    <col min="4329" max="4329" width="6.28515625" style="9" customWidth="1"/>
    <col min="4330" max="4330" width="9.85546875" style="9" customWidth="1"/>
    <col min="4331" max="4331" width="9.140625" style="9" customWidth="1"/>
    <col min="4332" max="4333" width="6" style="9" customWidth="1"/>
    <col min="4334" max="4334" width="5.7109375" style="9" customWidth="1"/>
    <col min="4335" max="4338" width="4.85546875" style="9" customWidth="1"/>
    <col min="4339" max="4339" width="5.85546875" style="9" customWidth="1"/>
    <col min="4340" max="4340" width="6.28515625" style="9" customWidth="1"/>
    <col min="4341" max="4341" width="6" style="9" customWidth="1"/>
    <col min="4342" max="4345" width="4.7109375" style="9" customWidth="1"/>
    <col min="4346" max="4346" width="9.5703125" style="9" customWidth="1"/>
    <col min="4347" max="4347" width="7.5703125" style="9" customWidth="1"/>
    <col min="4348" max="4348" width="12.5703125" style="9" customWidth="1"/>
    <col min="4349" max="4349" width="7.28515625" style="9" customWidth="1"/>
    <col min="4350" max="4352" width="9.140625" style="9" customWidth="1"/>
    <col min="4353" max="4353" width="10.7109375" style="9" customWidth="1"/>
    <col min="4354" max="4581" width="9.140625" style="9"/>
    <col min="4582" max="4582" width="4.7109375" style="9" customWidth="1"/>
    <col min="4583" max="4583" width="10.140625" style="9" customWidth="1"/>
    <col min="4584" max="4584" width="16.140625" style="9" customWidth="1"/>
    <col min="4585" max="4585" width="6.28515625" style="9" customWidth="1"/>
    <col min="4586" max="4586" width="9.85546875" style="9" customWidth="1"/>
    <col min="4587" max="4587" width="9.140625" style="9" customWidth="1"/>
    <col min="4588" max="4589" width="6" style="9" customWidth="1"/>
    <col min="4590" max="4590" width="5.7109375" style="9" customWidth="1"/>
    <col min="4591" max="4594" width="4.85546875" style="9" customWidth="1"/>
    <col min="4595" max="4595" width="5.85546875" style="9" customWidth="1"/>
    <col min="4596" max="4596" width="6.28515625" style="9" customWidth="1"/>
    <col min="4597" max="4597" width="6" style="9" customWidth="1"/>
    <col min="4598" max="4601" width="4.7109375" style="9" customWidth="1"/>
    <col min="4602" max="4602" width="9.5703125" style="9" customWidth="1"/>
    <col min="4603" max="4603" width="7.5703125" style="9" customWidth="1"/>
    <col min="4604" max="4604" width="12.5703125" style="9" customWidth="1"/>
    <col min="4605" max="4605" width="7.28515625" style="9" customWidth="1"/>
    <col min="4606" max="4608" width="9.140625" style="9" customWidth="1"/>
    <col min="4609" max="4609" width="10.7109375" style="9" customWidth="1"/>
    <col min="4610" max="4837" width="9.140625" style="9"/>
    <col min="4838" max="4838" width="4.7109375" style="9" customWidth="1"/>
    <col min="4839" max="4839" width="10.140625" style="9" customWidth="1"/>
    <col min="4840" max="4840" width="16.140625" style="9" customWidth="1"/>
    <col min="4841" max="4841" width="6.28515625" style="9" customWidth="1"/>
    <col min="4842" max="4842" width="9.85546875" style="9" customWidth="1"/>
    <col min="4843" max="4843" width="9.140625" style="9" customWidth="1"/>
    <col min="4844" max="4845" width="6" style="9" customWidth="1"/>
    <col min="4846" max="4846" width="5.7109375" style="9" customWidth="1"/>
    <col min="4847" max="4850" width="4.85546875" style="9" customWidth="1"/>
    <col min="4851" max="4851" width="5.85546875" style="9" customWidth="1"/>
    <col min="4852" max="4852" width="6.28515625" style="9" customWidth="1"/>
    <col min="4853" max="4853" width="6" style="9" customWidth="1"/>
    <col min="4854" max="4857" width="4.7109375" style="9" customWidth="1"/>
    <col min="4858" max="4858" width="9.5703125" style="9" customWidth="1"/>
    <col min="4859" max="4859" width="7.5703125" style="9" customWidth="1"/>
    <col min="4860" max="4860" width="12.5703125" style="9" customWidth="1"/>
    <col min="4861" max="4861" width="7.28515625" style="9" customWidth="1"/>
    <col min="4862" max="4864" width="9.140625" style="9" customWidth="1"/>
    <col min="4865" max="4865" width="10.7109375" style="9" customWidth="1"/>
    <col min="4866" max="5093" width="9.140625" style="9"/>
    <col min="5094" max="5094" width="4.7109375" style="9" customWidth="1"/>
    <col min="5095" max="5095" width="10.140625" style="9" customWidth="1"/>
    <col min="5096" max="5096" width="16.140625" style="9" customWidth="1"/>
    <col min="5097" max="5097" width="6.28515625" style="9" customWidth="1"/>
    <col min="5098" max="5098" width="9.85546875" style="9" customWidth="1"/>
    <col min="5099" max="5099" width="9.140625" style="9" customWidth="1"/>
    <col min="5100" max="5101" width="6" style="9" customWidth="1"/>
    <col min="5102" max="5102" width="5.7109375" style="9" customWidth="1"/>
    <col min="5103" max="5106" width="4.85546875" style="9" customWidth="1"/>
    <col min="5107" max="5107" width="5.85546875" style="9" customWidth="1"/>
    <col min="5108" max="5108" width="6.28515625" style="9" customWidth="1"/>
    <col min="5109" max="5109" width="6" style="9" customWidth="1"/>
    <col min="5110" max="5113" width="4.7109375" style="9" customWidth="1"/>
    <col min="5114" max="5114" width="9.5703125" style="9" customWidth="1"/>
    <col min="5115" max="5115" width="7.5703125" style="9" customWidth="1"/>
    <col min="5116" max="5116" width="12.5703125" style="9" customWidth="1"/>
    <col min="5117" max="5117" width="7.28515625" style="9" customWidth="1"/>
    <col min="5118" max="5120" width="9.140625" style="9" customWidth="1"/>
    <col min="5121" max="5121" width="10.7109375" style="9" customWidth="1"/>
    <col min="5122" max="5349" width="9.140625" style="9"/>
    <col min="5350" max="5350" width="4.7109375" style="9" customWidth="1"/>
    <col min="5351" max="5351" width="10.140625" style="9" customWidth="1"/>
    <col min="5352" max="5352" width="16.140625" style="9" customWidth="1"/>
    <col min="5353" max="5353" width="6.28515625" style="9" customWidth="1"/>
    <col min="5354" max="5354" width="9.85546875" style="9" customWidth="1"/>
    <col min="5355" max="5355" width="9.140625" style="9" customWidth="1"/>
    <col min="5356" max="5357" width="6" style="9" customWidth="1"/>
    <col min="5358" max="5358" width="5.7109375" style="9" customWidth="1"/>
    <col min="5359" max="5362" width="4.85546875" style="9" customWidth="1"/>
    <col min="5363" max="5363" width="5.85546875" style="9" customWidth="1"/>
    <col min="5364" max="5364" width="6.28515625" style="9" customWidth="1"/>
    <col min="5365" max="5365" width="6" style="9" customWidth="1"/>
    <col min="5366" max="5369" width="4.7109375" style="9" customWidth="1"/>
    <col min="5370" max="5370" width="9.5703125" style="9" customWidth="1"/>
    <col min="5371" max="5371" width="7.5703125" style="9" customWidth="1"/>
    <col min="5372" max="5372" width="12.5703125" style="9" customWidth="1"/>
    <col min="5373" max="5373" width="7.28515625" style="9" customWidth="1"/>
    <col min="5374" max="5376" width="9.140625" style="9" customWidth="1"/>
    <col min="5377" max="5377" width="10.7109375" style="9" customWidth="1"/>
    <col min="5378" max="5605" width="9.140625" style="9"/>
    <col min="5606" max="5606" width="4.7109375" style="9" customWidth="1"/>
    <col min="5607" max="5607" width="10.140625" style="9" customWidth="1"/>
    <col min="5608" max="5608" width="16.140625" style="9" customWidth="1"/>
    <col min="5609" max="5609" width="6.28515625" style="9" customWidth="1"/>
    <col min="5610" max="5610" width="9.85546875" style="9" customWidth="1"/>
    <col min="5611" max="5611" width="9.140625" style="9" customWidth="1"/>
    <col min="5612" max="5613" width="6" style="9" customWidth="1"/>
    <col min="5614" max="5614" width="5.7109375" style="9" customWidth="1"/>
    <col min="5615" max="5618" width="4.85546875" style="9" customWidth="1"/>
    <col min="5619" max="5619" width="5.85546875" style="9" customWidth="1"/>
    <col min="5620" max="5620" width="6.28515625" style="9" customWidth="1"/>
    <col min="5621" max="5621" width="6" style="9" customWidth="1"/>
    <col min="5622" max="5625" width="4.7109375" style="9" customWidth="1"/>
    <col min="5626" max="5626" width="9.5703125" style="9" customWidth="1"/>
    <col min="5627" max="5627" width="7.5703125" style="9" customWidth="1"/>
    <col min="5628" max="5628" width="12.5703125" style="9" customWidth="1"/>
    <col min="5629" max="5629" width="7.28515625" style="9" customWidth="1"/>
    <col min="5630" max="5632" width="9.140625" style="9" customWidth="1"/>
    <col min="5633" max="5633" width="10.7109375" style="9" customWidth="1"/>
    <col min="5634" max="5861" width="9.140625" style="9"/>
    <col min="5862" max="5862" width="4.7109375" style="9" customWidth="1"/>
    <col min="5863" max="5863" width="10.140625" style="9" customWidth="1"/>
    <col min="5864" max="5864" width="16.140625" style="9" customWidth="1"/>
    <col min="5865" max="5865" width="6.28515625" style="9" customWidth="1"/>
    <col min="5866" max="5866" width="9.85546875" style="9" customWidth="1"/>
    <col min="5867" max="5867" width="9.140625" style="9" customWidth="1"/>
    <col min="5868" max="5869" width="6" style="9" customWidth="1"/>
    <col min="5870" max="5870" width="5.7109375" style="9" customWidth="1"/>
    <col min="5871" max="5874" width="4.85546875" style="9" customWidth="1"/>
    <col min="5875" max="5875" width="5.85546875" style="9" customWidth="1"/>
    <col min="5876" max="5876" width="6.28515625" style="9" customWidth="1"/>
    <col min="5877" max="5877" width="6" style="9" customWidth="1"/>
    <col min="5878" max="5881" width="4.7109375" style="9" customWidth="1"/>
    <col min="5882" max="5882" width="9.5703125" style="9" customWidth="1"/>
    <col min="5883" max="5883" width="7.5703125" style="9" customWidth="1"/>
    <col min="5884" max="5884" width="12.5703125" style="9" customWidth="1"/>
    <col min="5885" max="5885" width="7.28515625" style="9" customWidth="1"/>
    <col min="5886" max="5888" width="9.140625" style="9" customWidth="1"/>
    <col min="5889" max="5889" width="10.7109375" style="9" customWidth="1"/>
    <col min="5890" max="6117" width="9.140625" style="9"/>
    <col min="6118" max="6118" width="4.7109375" style="9" customWidth="1"/>
    <col min="6119" max="6119" width="10.140625" style="9" customWidth="1"/>
    <col min="6120" max="6120" width="16.140625" style="9" customWidth="1"/>
    <col min="6121" max="6121" width="6.28515625" style="9" customWidth="1"/>
    <col min="6122" max="6122" width="9.85546875" style="9" customWidth="1"/>
    <col min="6123" max="6123" width="9.140625" style="9" customWidth="1"/>
    <col min="6124" max="6125" width="6" style="9" customWidth="1"/>
    <col min="6126" max="6126" width="5.7109375" style="9" customWidth="1"/>
    <col min="6127" max="6130" width="4.85546875" style="9" customWidth="1"/>
    <col min="6131" max="6131" width="5.85546875" style="9" customWidth="1"/>
    <col min="6132" max="6132" width="6.28515625" style="9" customWidth="1"/>
    <col min="6133" max="6133" width="6" style="9" customWidth="1"/>
    <col min="6134" max="6137" width="4.7109375" style="9" customWidth="1"/>
    <col min="6138" max="6138" width="9.5703125" style="9" customWidth="1"/>
    <col min="6139" max="6139" width="7.5703125" style="9" customWidth="1"/>
    <col min="6140" max="6140" width="12.5703125" style="9" customWidth="1"/>
    <col min="6141" max="6141" width="7.28515625" style="9" customWidth="1"/>
    <col min="6142" max="6144" width="9.140625" style="9" customWidth="1"/>
    <col min="6145" max="6145" width="10.7109375" style="9" customWidth="1"/>
    <col min="6146" max="6373" width="9.140625" style="9"/>
    <col min="6374" max="6374" width="4.7109375" style="9" customWidth="1"/>
    <col min="6375" max="6375" width="10.140625" style="9" customWidth="1"/>
    <col min="6376" max="6376" width="16.140625" style="9" customWidth="1"/>
    <col min="6377" max="6377" width="6.28515625" style="9" customWidth="1"/>
    <col min="6378" max="6378" width="9.85546875" style="9" customWidth="1"/>
    <col min="6379" max="6379" width="9.140625" style="9" customWidth="1"/>
    <col min="6380" max="6381" width="6" style="9" customWidth="1"/>
    <col min="6382" max="6382" width="5.7109375" style="9" customWidth="1"/>
    <col min="6383" max="6386" width="4.85546875" style="9" customWidth="1"/>
    <col min="6387" max="6387" width="5.85546875" style="9" customWidth="1"/>
    <col min="6388" max="6388" width="6.28515625" style="9" customWidth="1"/>
    <col min="6389" max="6389" width="6" style="9" customWidth="1"/>
    <col min="6390" max="6393" width="4.7109375" style="9" customWidth="1"/>
    <col min="6394" max="6394" width="9.5703125" style="9" customWidth="1"/>
    <col min="6395" max="6395" width="7.5703125" style="9" customWidth="1"/>
    <col min="6396" max="6396" width="12.5703125" style="9" customWidth="1"/>
    <col min="6397" max="6397" width="7.28515625" style="9" customWidth="1"/>
    <col min="6398" max="6400" width="9.140625" style="9" customWidth="1"/>
    <col min="6401" max="6401" width="10.7109375" style="9" customWidth="1"/>
    <col min="6402" max="6629" width="9.140625" style="9"/>
    <col min="6630" max="6630" width="4.7109375" style="9" customWidth="1"/>
    <col min="6631" max="6631" width="10.140625" style="9" customWidth="1"/>
    <col min="6632" max="6632" width="16.140625" style="9" customWidth="1"/>
    <col min="6633" max="6633" width="6.28515625" style="9" customWidth="1"/>
    <col min="6634" max="6634" width="9.85546875" style="9" customWidth="1"/>
    <col min="6635" max="6635" width="9.140625" style="9" customWidth="1"/>
    <col min="6636" max="6637" width="6" style="9" customWidth="1"/>
    <col min="6638" max="6638" width="5.7109375" style="9" customWidth="1"/>
    <col min="6639" max="6642" width="4.85546875" style="9" customWidth="1"/>
    <col min="6643" max="6643" width="5.85546875" style="9" customWidth="1"/>
    <col min="6644" max="6644" width="6.28515625" style="9" customWidth="1"/>
    <col min="6645" max="6645" width="6" style="9" customWidth="1"/>
    <col min="6646" max="6649" width="4.7109375" style="9" customWidth="1"/>
    <col min="6650" max="6650" width="9.5703125" style="9" customWidth="1"/>
    <col min="6651" max="6651" width="7.5703125" style="9" customWidth="1"/>
    <col min="6652" max="6652" width="12.5703125" style="9" customWidth="1"/>
    <col min="6653" max="6653" width="7.28515625" style="9" customWidth="1"/>
    <col min="6654" max="6656" width="9.140625" style="9" customWidth="1"/>
    <col min="6657" max="6657" width="10.7109375" style="9" customWidth="1"/>
    <col min="6658" max="6885" width="9.140625" style="9"/>
    <col min="6886" max="6886" width="4.7109375" style="9" customWidth="1"/>
    <col min="6887" max="6887" width="10.140625" style="9" customWidth="1"/>
    <col min="6888" max="6888" width="16.140625" style="9" customWidth="1"/>
    <col min="6889" max="6889" width="6.28515625" style="9" customWidth="1"/>
    <col min="6890" max="6890" width="9.85546875" style="9" customWidth="1"/>
    <col min="6891" max="6891" width="9.140625" style="9" customWidth="1"/>
    <col min="6892" max="6893" width="6" style="9" customWidth="1"/>
    <col min="6894" max="6894" width="5.7109375" style="9" customWidth="1"/>
    <col min="6895" max="6898" width="4.85546875" style="9" customWidth="1"/>
    <col min="6899" max="6899" width="5.85546875" style="9" customWidth="1"/>
    <col min="6900" max="6900" width="6.28515625" style="9" customWidth="1"/>
    <col min="6901" max="6901" width="6" style="9" customWidth="1"/>
    <col min="6902" max="6905" width="4.7109375" style="9" customWidth="1"/>
    <col min="6906" max="6906" width="9.5703125" style="9" customWidth="1"/>
    <col min="6907" max="6907" width="7.5703125" style="9" customWidth="1"/>
    <col min="6908" max="6908" width="12.5703125" style="9" customWidth="1"/>
    <col min="6909" max="6909" width="7.28515625" style="9" customWidth="1"/>
    <col min="6910" max="6912" width="9.140625" style="9" customWidth="1"/>
    <col min="6913" max="6913" width="10.7109375" style="9" customWidth="1"/>
    <col min="6914" max="7141" width="9.140625" style="9"/>
    <col min="7142" max="7142" width="4.7109375" style="9" customWidth="1"/>
    <col min="7143" max="7143" width="10.140625" style="9" customWidth="1"/>
    <col min="7144" max="7144" width="16.140625" style="9" customWidth="1"/>
    <col min="7145" max="7145" width="6.28515625" style="9" customWidth="1"/>
    <col min="7146" max="7146" width="9.85546875" style="9" customWidth="1"/>
    <col min="7147" max="7147" width="9.140625" style="9" customWidth="1"/>
    <col min="7148" max="7149" width="6" style="9" customWidth="1"/>
    <col min="7150" max="7150" width="5.7109375" style="9" customWidth="1"/>
    <col min="7151" max="7154" width="4.85546875" style="9" customWidth="1"/>
    <col min="7155" max="7155" width="5.85546875" style="9" customWidth="1"/>
    <col min="7156" max="7156" width="6.28515625" style="9" customWidth="1"/>
    <col min="7157" max="7157" width="6" style="9" customWidth="1"/>
    <col min="7158" max="7161" width="4.7109375" style="9" customWidth="1"/>
    <col min="7162" max="7162" width="9.5703125" style="9" customWidth="1"/>
    <col min="7163" max="7163" width="7.5703125" style="9" customWidth="1"/>
    <col min="7164" max="7164" width="12.5703125" style="9" customWidth="1"/>
    <col min="7165" max="7165" width="7.28515625" style="9" customWidth="1"/>
    <col min="7166" max="7168" width="9.140625" style="9" customWidth="1"/>
    <col min="7169" max="7169" width="10.7109375" style="9" customWidth="1"/>
    <col min="7170" max="7397" width="9.140625" style="9"/>
    <col min="7398" max="7398" width="4.7109375" style="9" customWidth="1"/>
    <col min="7399" max="7399" width="10.140625" style="9" customWidth="1"/>
    <col min="7400" max="7400" width="16.140625" style="9" customWidth="1"/>
    <col min="7401" max="7401" width="6.28515625" style="9" customWidth="1"/>
    <col min="7402" max="7402" width="9.85546875" style="9" customWidth="1"/>
    <col min="7403" max="7403" width="9.140625" style="9" customWidth="1"/>
    <col min="7404" max="7405" width="6" style="9" customWidth="1"/>
    <col min="7406" max="7406" width="5.7109375" style="9" customWidth="1"/>
    <col min="7407" max="7410" width="4.85546875" style="9" customWidth="1"/>
    <col min="7411" max="7411" width="5.85546875" style="9" customWidth="1"/>
    <col min="7412" max="7412" width="6.28515625" style="9" customWidth="1"/>
    <col min="7413" max="7413" width="6" style="9" customWidth="1"/>
    <col min="7414" max="7417" width="4.7109375" style="9" customWidth="1"/>
    <col min="7418" max="7418" width="9.5703125" style="9" customWidth="1"/>
    <col min="7419" max="7419" width="7.5703125" style="9" customWidth="1"/>
    <col min="7420" max="7420" width="12.5703125" style="9" customWidth="1"/>
    <col min="7421" max="7421" width="7.28515625" style="9" customWidth="1"/>
    <col min="7422" max="7424" width="9.140625" style="9" customWidth="1"/>
    <col min="7425" max="7425" width="10.7109375" style="9" customWidth="1"/>
    <col min="7426" max="7653" width="9.140625" style="9"/>
    <col min="7654" max="7654" width="4.7109375" style="9" customWidth="1"/>
    <col min="7655" max="7655" width="10.140625" style="9" customWidth="1"/>
    <col min="7656" max="7656" width="16.140625" style="9" customWidth="1"/>
    <col min="7657" max="7657" width="6.28515625" style="9" customWidth="1"/>
    <col min="7658" max="7658" width="9.85546875" style="9" customWidth="1"/>
    <col min="7659" max="7659" width="9.140625" style="9" customWidth="1"/>
    <col min="7660" max="7661" width="6" style="9" customWidth="1"/>
    <col min="7662" max="7662" width="5.7109375" style="9" customWidth="1"/>
    <col min="7663" max="7666" width="4.85546875" style="9" customWidth="1"/>
    <col min="7667" max="7667" width="5.85546875" style="9" customWidth="1"/>
    <col min="7668" max="7668" width="6.28515625" style="9" customWidth="1"/>
    <col min="7669" max="7669" width="6" style="9" customWidth="1"/>
    <col min="7670" max="7673" width="4.7109375" style="9" customWidth="1"/>
    <col min="7674" max="7674" width="9.5703125" style="9" customWidth="1"/>
    <col min="7675" max="7675" width="7.5703125" style="9" customWidth="1"/>
    <col min="7676" max="7676" width="12.5703125" style="9" customWidth="1"/>
    <col min="7677" max="7677" width="7.28515625" style="9" customWidth="1"/>
    <col min="7678" max="7680" width="9.140625" style="9" customWidth="1"/>
    <col min="7681" max="7681" width="10.7109375" style="9" customWidth="1"/>
    <col min="7682" max="7909" width="9.140625" style="9"/>
    <col min="7910" max="7910" width="4.7109375" style="9" customWidth="1"/>
    <col min="7911" max="7911" width="10.140625" style="9" customWidth="1"/>
    <col min="7912" max="7912" width="16.140625" style="9" customWidth="1"/>
    <col min="7913" max="7913" width="6.28515625" style="9" customWidth="1"/>
    <col min="7914" max="7914" width="9.85546875" style="9" customWidth="1"/>
    <col min="7915" max="7915" width="9.140625" style="9" customWidth="1"/>
    <col min="7916" max="7917" width="6" style="9" customWidth="1"/>
    <col min="7918" max="7918" width="5.7109375" style="9" customWidth="1"/>
    <col min="7919" max="7922" width="4.85546875" style="9" customWidth="1"/>
    <col min="7923" max="7923" width="5.85546875" style="9" customWidth="1"/>
    <col min="7924" max="7924" width="6.28515625" style="9" customWidth="1"/>
    <col min="7925" max="7925" width="6" style="9" customWidth="1"/>
    <col min="7926" max="7929" width="4.7109375" style="9" customWidth="1"/>
    <col min="7930" max="7930" width="9.5703125" style="9" customWidth="1"/>
    <col min="7931" max="7931" width="7.5703125" style="9" customWidth="1"/>
    <col min="7932" max="7932" width="12.5703125" style="9" customWidth="1"/>
    <col min="7933" max="7933" width="7.28515625" style="9" customWidth="1"/>
    <col min="7934" max="7936" width="9.140625" style="9" customWidth="1"/>
    <col min="7937" max="7937" width="10.7109375" style="9" customWidth="1"/>
    <col min="7938" max="8165" width="9.140625" style="9"/>
    <col min="8166" max="8166" width="4.7109375" style="9" customWidth="1"/>
    <col min="8167" max="8167" width="10.140625" style="9" customWidth="1"/>
    <col min="8168" max="8168" width="16.140625" style="9" customWidth="1"/>
    <col min="8169" max="8169" width="6.28515625" style="9" customWidth="1"/>
    <col min="8170" max="8170" width="9.85546875" style="9" customWidth="1"/>
    <col min="8171" max="8171" width="9.140625" style="9" customWidth="1"/>
    <col min="8172" max="8173" width="6" style="9" customWidth="1"/>
    <col min="8174" max="8174" width="5.7109375" style="9" customWidth="1"/>
    <col min="8175" max="8178" width="4.85546875" style="9" customWidth="1"/>
    <col min="8179" max="8179" width="5.85546875" style="9" customWidth="1"/>
    <col min="8180" max="8180" width="6.28515625" style="9" customWidth="1"/>
    <col min="8181" max="8181" width="6" style="9" customWidth="1"/>
    <col min="8182" max="8185" width="4.7109375" style="9" customWidth="1"/>
    <col min="8186" max="8186" width="9.5703125" style="9" customWidth="1"/>
    <col min="8187" max="8187" width="7.5703125" style="9" customWidth="1"/>
    <col min="8188" max="8188" width="12.5703125" style="9" customWidth="1"/>
    <col min="8189" max="8189" width="7.28515625" style="9" customWidth="1"/>
    <col min="8190" max="8192" width="9.140625" style="9" customWidth="1"/>
    <col min="8193" max="8193" width="10.7109375" style="9" customWidth="1"/>
    <col min="8194" max="8421" width="9.140625" style="9"/>
    <col min="8422" max="8422" width="4.7109375" style="9" customWidth="1"/>
    <col min="8423" max="8423" width="10.140625" style="9" customWidth="1"/>
    <col min="8424" max="8424" width="16.140625" style="9" customWidth="1"/>
    <col min="8425" max="8425" width="6.28515625" style="9" customWidth="1"/>
    <col min="8426" max="8426" width="9.85546875" style="9" customWidth="1"/>
    <col min="8427" max="8427" width="9.140625" style="9" customWidth="1"/>
    <col min="8428" max="8429" width="6" style="9" customWidth="1"/>
    <col min="8430" max="8430" width="5.7109375" style="9" customWidth="1"/>
    <col min="8431" max="8434" width="4.85546875" style="9" customWidth="1"/>
    <col min="8435" max="8435" width="5.85546875" style="9" customWidth="1"/>
    <col min="8436" max="8436" width="6.28515625" style="9" customWidth="1"/>
    <col min="8437" max="8437" width="6" style="9" customWidth="1"/>
    <col min="8438" max="8441" width="4.7109375" style="9" customWidth="1"/>
    <col min="8442" max="8442" width="9.5703125" style="9" customWidth="1"/>
    <col min="8443" max="8443" width="7.5703125" style="9" customWidth="1"/>
    <col min="8444" max="8444" width="12.5703125" style="9" customWidth="1"/>
    <col min="8445" max="8445" width="7.28515625" style="9" customWidth="1"/>
    <col min="8446" max="8448" width="9.140625" style="9" customWidth="1"/>
    <col min="8449" max="8449" width="10.7109375" style="9" customWidth="1"/>
    <col min="8450" max="8677" width="9.140625" style="9"/>
    <col min="8678" max="8678" width="4.7109375" style="9" customWidth="1"/>
    <col min="8679" max="8679" width="10.140625" style="9" customWidth="1"/>
    <col min="8680" max="8680" width="16.140625" style="9" customWidth="1"/>
    <col min="8681" max="8681" width="6.28515625" style="9" customWidth="1"/>
    <col min="8682" max="8682" width="9.85546875" style="9" customWidth="1"/>
    <col min="8683" max="8683" width="9.140625" style="9" customWidth="1"/>
    <col min="8684" max="8685" width="6" style="9" customWidth="1"/>
    <col min="8686" max="8686" width="5.7109375" style="9" customWidth="1"/>
    <col min="8687" max="8690" width="4.85546875" style="9" customWidth="1"/>
    <col min="8691" max="8691" width="5.85546875" style="9" customWidth="1"/>
    <col min="8692" max="8692" width="6.28515625" style="9" customWidth="1"/>
    <col min="8693" max="8693" width="6" style="9" customWidth="1"/>
    <col min="8694" max="8697" width="4.7109375" style="9" customWidth="1"/>
    <col min="8698" max="8698" width="9.5703125" style="9" customWidth="1"/>
    <col min="8699" max="8699" width="7.5703125" style="9" customWidth="1"/>
    <col min="8700" max="8700" width="12.5703125" style="9" customWidth="1"/>
    <col min="8701" max="8701" width="7.28515625" style="9" customWidth="1"/>
    <col min="8702" max="8704" width="9.140625" style="9" customWidth="1"/>
    <col min="8705" max="8705" width="10.7109375" style="9" customWidth="1"/>
    <col min="8706" max="8933" width="9.140625" style="9"/>
    <col min="8934" max="8934" width="4.7109375" style="9" customWidth="1"/>
    <col min="8935" max="8935" width="10.140625" style="9" customWidth="1"/>
    <col min="8936" max="8936" width="16.140625" style="9" customWidth="1"/>
    <col min="8937" max="8937" width="6.28515625" style="9" customWidth="1"/>
    <col min="8938" max="8938" width="9.85546875" style="9" customWidth="1"/>
    <col min="8939" max="8939" width="9.140625" style="9" customWidth="1"/>
    <col min="8940" max="8941" width="6" style="9" customWidth="1"/>
    <col min="8942" max="8942" width="5.7109375" style="9" customWidth="1"/>
    <col min="8943" max="8946" width="4.85546875" style="9" customWidth="1"/>
    <col min="8947" max="8947" width="5.85546875" style="9" customWidth="1"/>
    <col min="8948" max="8948" width="6.28515625" style="9" customWidth="1"/>
    <col min="8949" max="8949" width="6" style="9" customWidth="1"/>
    <col min="8950" max="8953" width="4.7109375" style="9" customWidth="1"/>
    <col min="8954" max="8954" width="9.5703125" style="9" customWidth="1"/>
    <col min="8955" max="8955" width="7.5703125" style="9" customWidth="1"/>
    <col min="8956" max="8956" width="12.5703125" style="9" customWidth="1"/>
    <col min="8957" max="8957" width="7.28515625" style="9" customWidth="1"/>
    <col min="8958" max="8960" width="9.140625" style="9" customWidth="1"/>
    <col min="8961" max="8961" width="10.7109375" style="9" customWidth="1"/>
    <col min="8962" max="9189" width="9.140625" style="9"/>
    <col min="9190" max="9190" width="4.7109375" style="9" customWidth="1"/>
    <col min="9191" max="9191" width="10.140625" style="9" customWidth="1"/>
    <col min="9192" max="9192" width="16.140625" style="9" customWidth="1"/>
    <col min="9193" max="9193" width="6.28515625" style="9" customWidth="1"/>
    <col min="9194" max="9194" width="9.85546875" style="9" customWidth="1"/>
    <col min="9195" max="9195" width="9.140625" style="9" customWidth="1"/>
    <col min="9196" max="9197" width="6" style="9" customWidth="1"/>
    <col min="9198" max="9198" width="5.7109375" style="9" customWidth="1"/>
    <col min="9199" max="9202" width="4.85546875" style="9" customWidth="1"/>
    <col min="9203" max="9203" width="5.85546875" style="9" customWidth="1"/>
    <col min="9204" max="9204" width="6.28515625" style="9" customWidth="1"/>
    <col min="9205" max="9205" width="6" style="9" customWidth="1"/>
    <col min="9206" max="9209" width="4.7109375" style="9" customWidth="1"/>
    <col min="9210" max="9210" width="9.5703125" style="9" customWidth="1"/>
    <col min="9211" max="9211" width="7.5703125" style="9" customWidth="1"/>
    <col min="9212" max="9212" width="12.5703125" style="9" customWidth="1"/>
    <col min="9213" max="9213" width="7.28515625" style="9" customWidth="1"/>
    <col min="9214" max="9216" width="9.140625" style="9" customWidth="1"/>
    <col min="9217" max="9217" width="10.7109375" style="9" customWidth="1"/>
    <col min="9218" max="9445" width="9.140625" style="9"/>
    <col min="9446" max="9446" width="4.7109375" style="9" customWidth="1"/>
    <col min="9447" max="9447" width="10.140625" style="9" customWidth="1"/>
    <col min="9448" max="9448" width="16.140625" style="9" customWidth="1"/>
    <col min="9449" max="9449" width="6.28515625" style="9" customWidth="1"/>
    <col min="9450" max="9450" width="9.85546875" style="9" customWidth="1"/>
    <col min="9451" max="9451" width="9.140625" style="9" customWidth="1"/>
    <col min="9452" max="9453" width="6" style="9" customWidth="1"/>
    <col min="9454" max="9454" width="5.7109375" style="9" customWidth="1"/>
    <col min="9455" max="9458" width="4.85546875" style="9" customWidth="1"/>
    <col min="9459" max="9459" width="5.85546875" style="9" customWidth="1"/>
    <col min="9460" max="9460" width="6.28515625" style="9" customWidth="1"/>
    <col min="9461" max="9461" width="6" style="9" customWidth="1"/>
    <col min="9462" max="9465" width="4.7109375" style="9" customWidth="1"/>
    <col min="9466" max="9466" width="9.5703125" style="9" customWidth="1"/>
    <col min="9467" max="9467" width="7.5703125" style="9" customWidth="1"/>
    <col min="9468" max="9468" width="12.5703125" style="9" customWidth="1"/>
    <col min="9469" max="9469" width="7.28515625" style="9" customWidth="1"/>
    <col min="9470" max="9472" width="9.140625" style="9" customWidth="1"/>
    <col min="9473" max="9473" width="10.7109375" style="9" customWidth="1"/>
    <col min="9474" max="9701" width="9.140625" style="9"/>
    <col min="9702" max="9702" width="4.7109375" style="9" customWidth="1"/>
    <col min="9703" max="9703" width="10.140625" style="9" customWidth="1"/>
    <col min="9704" max="9704" width="16.140625" style="9" customWidth="1"/>
    <col min="9705" max="9705" width="6.28515625" style="9" customWidth="1"/>
    <col min="9706" max="9706" width="9.85546875" style="9" customWidth="1"/>
    <col min="9707" max="9707" width="9.140625" style="9" customWidth="1"/>
    <col min="9708" max="9709" width="6" style="9" customWidth="1"/>
    <col min="9710" max="9710" width="5.7109375" style="9" customWidth="1"/>
    <col min="9711" max="9714" width="4.85546875" style="9" customWidth="1"/>
    <col min="9715" max="9715" width="5.85546875" style="9" customWidth="1"/>
    <col min="9716" max="9716" width="6.28515625" style="9" customWidth="1"/>
    <col min="9717" max="9717" width="6" style="9" customWidth="1"/>
    <col min="9718" max="9721" width="4.7109375" style="9" customWidth="1"/>
    <col min="9722" max="9722" width="9.5703125" style="9" customWidth="1"/>
    <col min="9723" max="9723" width="7.5703125" style="9" customWidth="1"/>
    <col min="9724" max="9724" width="12.5703125" style="9" customWidth="1"/>
    <col min="9725" max="9725" width="7.28515625" style="9" customWidth="1"/>
    <col min="9726" max="9728" width="9.140625" style="9" customWidth="1"/>
    <col min="9729" max="9729" width="10.7109375" style="9" customWidth="1"/>
    <col min="9730" max="9957" width="9.140625" style="9"/>
    <col min="9958" max="9958" width="4.7109375" style="9" customWidth="1"/>
    <col min="9959" max="9959" width="10.140625" style="9" customWidth="1"/>
    <col min="9960" max="9960" width="16.140625" style="9" customWidth="1"/>
    <col min="9961" max="9961" width="6.28515625" style="9" customWidth="1"/>
    <col min="9962" max="9962" width="9.85546875" style="9" customWidth="1"/>
    <col min="9963" max="9963" width="9.140625" style="9" customWidth="1"/>
    <col min="9964" max="9965" width="6" style="9" customWidth="1"/>
    <col min="9966" max="9966" width="5.7109375" style="9" customWidth="1"/>
    <col min="9967" max="9970" width="4.85546875" style="9" customWidth="1"/>
    <col min="9971" max="9971" width="5.85546875" style="9" customWidth="1"/>
    <col min="9972" max="9972" width="6.28515625" style="9" customWidth="1"/>
    <col min="9973" max="9973" width="6" style="9" customWidth="1"/>
    <col min="9974" max="9977" width="4.7109375" style="9" customWidth="1"/>
    <col min="9978" max="9978" width="9.5703125" style="9" customWidth="1"/>
    <col min="9979" max="9979" width="7.5703125" style="9" customWidth="1"/>
    <col min="9980" max="9980" width="12.5703125" style="9" customWidth="1"/>
    <col min="9981" max="9981" width="7.28515625" style="9" customWidth="1"/>
    <col min="9982" max="9984" width="9.140625" style="9" customWidth="1"/>
    <col min="9985" max="9985" width="10.7109375" style="9" customWidth="1"/>
    <col min="9986" max="10213" width="9.140625" style="9"/>
    <col min="10214" max="10214" width="4.7109375" style="9" customWidth="1"/>
    <col min="10215" max="10215" width="10.140625" style="9" customWidth="1"/>
    <col min="10216" max="10216" width="16.140625" style="9" customWidth="1"/>
    <col min="10217" max="10217" width="6.28515625" style="9" customWidth="1"/>
    <col min="10218" max="10218" width="9.85546875" style="9" customWidth="1"/>
    <col min="10219" max="10219" width="9.140625" style="9" customWidth="1"/>
    <col min="10220" max="10221" width="6" style="9" customWidth="1"/>
    <col min="10222" max="10222" width="5.7109375" style="9" customWidth="1"/>
    <col min="10223" max="10226" width="4.85546875" style="9" customWidth="1"/>
    <col min="10227" max="10227" width="5.85546875" style="9" customWidth="1"/>
    <col min="10228" max="10228" width="6.28515625" style="9" customWidth="1"/>
    <col min="10229" max="10229" width="6" style="9" customWidth="1"/>
    <col min="10230" max="10233" width="4.7109375" style="9" customWidth="1"/>
    <col min="10234" max="10234" width="9.5703125" style="9" customWidth="1"/>
    <col min="10235" max="10235" width="7.5703125" style="9" customWidth="1"/>
    <col min="10236" max="10236" width="12.5703125" style="9" customWidth="1"/>
    <col min="10237" max="10237" width="7.28515625" style="9" customWidth="1"/>
    <col min="10238" max="10240" width="9.140625" style="9" customWidth="1"/>
    <col min="10241" max="10241" width="10.7109375" style="9" customWidth="1"/>
    <col min="10242" max="10469" width="9.140625" style="9"/>
    <col min="10470" max="10470" width="4.7109375" style="9" customWidth="1"/>
    <col min="10471" max="10471" width="10.140625" style="9" customWidth="1"/>
    <col min="10472" max="10472" width="16.140625" style="9" customWidth="1"/>
    <col min="10473" max="10473" width="6.28515625" style="9" customWidth="1"/>
    <col min="10474" max="10474" width="9.85546875" style="9" customWidth="1"/>
    <col min="10475" max="10475" width="9.140625" style="9" customWidth="1"/>
    <col min="10476" max="10477" width="6" style="9" customWidth="1"/>
    <col min="10478" max="10478" width="5.7109375" style="9" customWidth="1"/>
    <col min="10479" max="10482" width="4.85546875" style="9" customWidth="1"/>
    <col min="10483" max="10483" width="5.85546875" style="9" customWidth="1"/>
    <col min="10484" max="10484" width="6.28515625" style="9" customWidth="1"/>
    <col min="10485" max="10485" width="6" style="9" customWidth="1"/>
    <col min="10486" max="10489" width="4.7109375" style="9" customWidth="1"/>
    <col min="10490" max="10490" width="9.5703125" style="9" customWidth="1"/>
    <col min="10491" max="10491" width="7.5703125" style="9" customWidth="1"/>
    <col min="10492" max="10492" width="12.5703125" style="9" customWidth="1"/>
    <col min="10493" max="10493" width="7.28515625" style="9" customWidth="1"/>
    <col min="10494" max="10496" width="9.140625" style="9" customWidth="1"/>
    <col min="10497" max="10497" width="10.7109375" style="9" customWidth="1"/>
    <col min="10498" max="10725" width="9.140625" style="9"/>
    <col min="10726" max="10726" width="4.7109375" style="9" customWidth="1"/>
    <col min="10727" max="10727" width="10.140625" style="9" customWidth="1"/>
    <col min="10728" max="10728" width="16.140625" style="9" customWidth="1"/>
    <col min="10729" max="10729" width="6.28515625" style="9" customWidth="1"/>
    <col min="10730" max="10730" width="9.85546875" style="9" customWidth="1"/>
    <col min="10731" max="10731" width="9.140625" style="9" customWidth="1"/>
    <col min="10732" max="10733" width="6" style="9" customWidth="1"/>
    <col min="10734" max="10734" width="5.7109375" style="9" customWidth="1"/>
    <col min="10735" max="10738" width="4.85546875" style="9" customWidth="1"/>
    <col min="10739" max="10739" width="5.85546875" style="9" customWidth="1"/>
    <col min="10740" max="10740" width="6.28515625" style="9" customWidth="1"/>
    <col min="10741" max="10741" width="6" style="9" customWidth="1"/>
    <col min="10742" max="10745" width="4.7109375" style="9" customWidth="1"/>
    <col min="10746" max="10746" width="9.5703125" style="9" customWidth="1"/>
    <col min="10747" max="10747" width="7.5703125" style="9" customWidth="1"/>
    <col min="10748" max="10748" width="12.5703125" style="9" customWidth="1"/>
    <col min="10749" max="10749" width="7.28515625" style="9" customWidth="1"/>
    <col min="10750" max="10752" width="9.140625" style="9" customWidth="1"/>
    <col min="10753" max="10753" width="10.7109375" style="9" customWidth="1"/>
    <col min="10754" max="10981" width="9.140625" style="9"/>
    <col min="10982" max="10982" width="4.7109375" style="9" customWidth="1"/>
    <col min="10983" max="10983" width="10.140625" style="9" customWidth="1"/>
    <col min="10984" max="10984" width="16.140625" style="9" customWidth="1"/>
    <col min="10985" max="10985" width="6.28515625" style="9" customWidth="1"/>
    <col min="10986" max="10986" width="9.85546875" style="9" customWidth="1"/>
    <col min="10987" max="10987" width="9.140625" style="9" customWidth="1"/>
    <col min="10988" max="10989" width="6" style="9" customWidth="1"/>
    <col min="10990" max="10990" width="5.7109375" style="9" customWidth="1"/>
    <col min="10991" max="10994" width="4.85546875" style="9" customWidth="1"/>
    <col min="10995" max="10995" width="5.85546875" style="9" customWidth="1"/>
    <col min="10996" max="10996" width="6.28515625" style="9" customWidth="1"/>
    <col min="10997" max="10997" width="6" style="9" customWidth="1"/>
    <col min="10998" max="11001" width="4.7109375" style="9" customWidth="1"/>
    <col min="11002" max="11002" width="9.5703125" style="9" customWidth="1"/>
    <col min="11003" max="11003" width="7.5703125" style="9" customWidth="1"/>
    <col min="11004" max="11004" width="12.5703125" style="9" customWidth="1"/>
    <col min="11005" max="11005" width="7.28515625" style="9" customWidth="1"/>
    <col min="11006" max="11008" width="9.140625" style="9" customWidth="1"/>
    <col min="11009" max="11009" width="10.7109375" style="9" customWidth="1"/>
    <col min="11010" max="11237" width="9.140625" style="9"/>
    <col min="11238" max="11238" width="4.7109375" style="9" customWidth="1"/>
    <col min="11239" max="11239" width="10.140625" style="9" customWidth="1"/>
    <col min="11240" max="11240" width="16.140625" style="9" customWidth="1"/>
    <col min="11241" max="11241" width="6.28515625" style="9" customWidth="1"/>
    <col min="11242" max="11242" width="9.85546875" style="9" customWidth="1"/>
    <col min="11243" max="11243" width="9.140625" style="9" customWidth="1"/>
    <col min="11244" max="11245" width="6" style="9" customWidth="1"/>
    <col min="11246" max="11246" width="5.7109375" style="9" customWidth="1"/>
    <col min="11247" max="11250" width="4.85546875" style="9" customWidth="1"/>
    <col min="11251" max="11251" width="5.85546875" style="9" customWidth="1"/>
    <col min="11252" max="11252" width="6.28515625" style="9" customWidth="1"/>
    <col min="11253" max="11253" width="6" style="9" customWidth="1"/>
    <col min="11254" max="11257" width="4.7109375" style="9" customWidth="1"/>
    <col min="11258" max="11258" width="9.5703125" style="9" customWidth="1"/>
    <col min="11259" max="11259" width="7.5703125" style="9" customWidth="1"/>
    <col min="11260" max="11260" width="12.5703125" style="9" customWidth="1"/>
    <col min="11261" max="11261" width="7.28515625" style="9" customWidth="1"/>
    <col min="11262" max="11264" width="9.140625" style="9" customWidth="1"/>
    <col min="11265" max="11265" width="10.7109375" style="9" customWidth="1"/>
    <col min="11266" max="11493" width="9.140625" style="9"/>
    <col min="11494" max="11494" width="4.7109375" style="9" customWidth="1"/>
    <col min="11495" max="11495" width="10.140625" style="9" customWidth="1"/>
    <col min="11496" max="11496" width="16.140625" style="9" customWidth="1"/>
    <col min="11497" max="11497" width="6.28515625" style="9" customWidth="1"/>
    <col min="11498" max="11498" width="9.85546875" style="9" customWidth="1"/>
    <col min="11499" max="11499" width="9.140625" style="9" customWidth="1"/>
    <col min="11500" max="11501" width="6" style="9" customWidth="1"/>
    <col min="11502" max="11502" width="5.7109375" style="9" customWidth="1"/>
    <col min="11503" max="11506" width="4.85546875" style="9" customWidth="1"/>
    <col min="11507" max="11507" width="5.85546875" style="9" customWidth="1"/>
    <col min="11508" max="11508" width="6.28515625" style="9" customWidth="1"/>
    <col min="11509" max="11509" width="6" style="9" customWidth="1"/>
    <col min="11510" max="11513" width="4.7109375" style="9" customWidth="1"/>
    <col min="11514" max="11514" width="9.5703125" style="9" customWidth="1"/>
    <col min="11515" max="11515" width="7.5703125" style="9" customWidth="1"/>
    <col min="11516" max="11516" width="12.5703125" style="9" customWidth="1"/>
    <col min="11517" max="11517" width="7.28515625" style="9" customWidth="1"/>
    <col min="11518" max="11520" width="9.140625" style="9" customWidth="1"/>
    <col min="11521" max="11521" width="10.7109375" style="9" customWidth="1"/>
    <col min="11522" max="11749" width="9.140625" style="9"/>
    <col min="11750" max="11750" width="4.7109375" style="9" customWidth="1"/>
    <col min="11751" max="11751" width="10.140625" style="9" customWidth="1"/>
    <col min="11752" max="11752" width="16.140625" style="9" customWidth="1"/>
    <col min="11753" max="11753" width="6.28515625" style="9" customWidth="1"/>
    <col min="11754" max="11754" width="9.85546875" style="9" customWidth="1"/>
    <col min="11755" max="11755" width="9.140625" style="9" customWidth="1"/>
    <col min="11756" max="11757" width="6" style="9" customWidth="1"/>
    <col min="11758" max="11758" width="5.7109375" style="9" customWidth="1"/>
    <col min="11759" max="11762" width="4.85546875" style="9" customWidth="1"/>
    <col min="11763" max="11763" width="5.85546875" style="9" customWidth="1"/>
    <col min="11764" max="11764" width="6.28515625" style="9" customWidth="1"/>
    <col min="11765" max="11765" width="6" style="9" customWidth="1"/>
    <col min="11766" max="11769" width="4.7109375" style="9" customWidth="1"/>
    <col min="11770" max="11770" width="9.5703125" style="9" customWidth="1"/>
    <col min="11771" max="11771" width="7.5703125" style="9" customWidth="1"/>
    <col min="11772" max="11772" width="12.5703125" style="9" customWidth="1"/>
    <col min="11773" max="11773" width="7.28515625" style="9" customWidth="1"/>
    <col min="11774" max="11776" width="9.140625" style="9" customWidth="1"/>
    <col min="11777" max="11777" width="10.7109375" style="9" customWidth="1"/>
    <col min="11778" max="12005" width="9.140625" style="9"/>
    <col min="12006" max="12006" width="4.7109375" style="9" customWidth="1"/>
    <col min="12007" max="12007" width="10.140625" style="9" customWidth="1"/>
    <col min="12008" max="12008" width="16.140625" style="9" customWidth="1"/>
    <col min="12009" max="12009" width="6.28515625" style="9" customWidth="1"/>
    <col min="12010" max="12010" width="9.85546875" style="9" customWidth="1"/>
    <col min="12011" max="12011" width="9.140625" style="9" customWidth="1"/>
    <col min="12012" max="12013" width="6" style="9" customWidth="1"/>
    <col min="12014" max="12014" width="5.7109375" style="9" customWidth="1"/>
    <col min="12015" max="12018" width="4.85546875" style="9" customWidth="1"/>
    <col min="12019" max="12019" width="5.85546875" style="9" customWidth="1"/>
    <col min="12020" max="12020" width="6.28515625" style="9" customWidth="1"/>
    <col min="12021" max="12021" width="6" style="9" customWidth="1"/>
    <col min="12022" max="12025" width="4.7109375" style="9" customWidth="1"/>
    <col min="12026" max="12026" width="9.5703125" style="9" customWidth="1"/>
    <col min="12027" max="12027" width="7.5703125" style="9" customWidth="1"/>
    <col min="12028" max="12028" width="12.5703125" style="9" customWidth="1"/>
    <col min="12029" max="12029" width="7.28515625" style="9" customWidth="1"/>
    <col min="12030" max="12032" width="9.140625" style="9" customWidth="1"/>
    <col min="12033" max="12033" width="10.7109375" style="9" customWidth="1"/>
    <col min="12034" max="12261" width="9.140625" style="9"/>
    <col min="12262" max="12262" width="4.7109375" style="9" customWidth="1"/>
    <col min="12263" max="12263" width="10.140625" style="9" customWidth="1"/>
    <col min="12264" max="12264" width="16.140625" style="9" customWidth="1"/>
    <col min="12265" max="12265" width="6.28515625" style="9" customWidth="1"/>
    <col min="12266" max="12266" width="9.85546875" style="9" customWidth="1"/>
    <col min="12267" max="12267" width="9.140625" style="9" customWidth="1"/>
    <col min="12268" max="12269" width="6" style="9" customWidth="1"/>
    <col min="12270" max="12270" width="5.7109375" style="9" customWidth="1"/>
    <col min="12271" max="12274" width="4.85546875" style="9" customWidth="1"/>
    <col min="12275" max="12275" width="5.85546875" style="9" customWidth="1"/>
    <col min="12276" max="12276" width="6.28515625" style="9" customWidth="1"/>
    <col min="12277" max="12277" width="6" style="9" customWidth="1"/>
    <col min="12278" max="12281" width="4.7109375" style="9" customWidth="1"/>
    <col min="12282" max="12282" width="9.5703125" style="9" customWidth="1"/>
    <col min="12283" max="12283" width="7.5703125" style="9" customWidth="1"/>
    <col min="12284" max="12284" width="12.5703125" style="9" customWidth="1"/>
    <col min="12285" max="12285" width="7.28515625" style="9" customWidth="1"/>
    <col min="12286" max="12288" width="9.140625" style="9" customWidth="1"/>
    <col min="12289" max="12289" width="10.7109375" style="9" customWidth="1"/>
    <col min="12290" max="12517" width="9.140625" style="9"/>
    <col min="12518" max="12518" width="4.7109375" style="9" customWidth="1"/>
    <col min="12519" max="12519" width="10.140625" style="9" customWidth="1"/>
    <col min="12520" max="12520" width="16.140625" style="9" customWidth="1"/>
    <col min="12521" max="12521" width="6.28515625" style="9" customWidth="1"/>
    <col min="12522" max="12522" width="9.85546875" style="9" customWidth="1"/>
    <col min="12523" max="12523" width="9.140625" style="9" customWidth="1"/>
    <col min="12524" max="12525" width="6" style="9" customWidth="1"/>
    <col min="12526" max="12526" width="5.7109375" style="9" customWidth="1"/>
    <col min="12527" max="12530" width="4.85546875" style="9" customWidth="1"/>
    <col min="12531" max="12531" width="5.85546875" style="9" customWidth="1"/>
    <col min="12532" max="12532" width="6.28515625" style="9" customWidth="1"/>
    <col min="12533" max="12533" width="6" style="9" customWidth="1"/>
    <col min="12534" max="12537" width="4.7109375" style="9" customWidth="1"/>
    <col min="12538" max="12538" width="9.5703125" style="9" customWidth="1"/>
    <col min="12539" max="12539" width="7.5703125" style="9" customWidth="1"/>
    <col min="12540" max="12540" width="12.5703125" style="9" customWidth="1"/>
    <col min="12541" max="12541" width="7.28515625" style="9" customWidth="1"/>
    <col min="12542" max="12544" width="9.140625" style="9" customWidth="1"/>
    <col min="12545" max="12545" width="10.7109375" style="9" customWidth="1"/>
    <col min="12546" max="12773" width="9.140625" style="9"/>
    <col min="12774" max="12774" width="4.7109375" style="9" customWidth="1"/>
    <col min="12775" max="12775" width="10.140625" style="9" customWidth="1"/>
    <col min="12776" max="12776" width="16.140625" style="9" customWidth="1"/>
    <col min="12777" max="12777" width="6.28515625" style="9" customWidth="1"/>
    <col min="12778" max="12778" width="9.85546875" style="9" customWidth="1"/>
    <col min="12779" max="12779" width="9.140625" style="9" customWidth="1"/>
    <col min="12780" max="12781" width="6" style="9" customWidth="1"/>
    <col min="12782" max="12782" width="5.7109375" style="9" customWidth="1"/>
    <col min="12783" max="12786" width="4.85546875" style="9" customWidth="1"/>
    <col min="12787" max="12787" width="5.85546875" style="9" customWidth="1"/>
    <col min="12788" max="12788" width="6.28515625" style="9" customWidth="1"/>
    <col min="12789" max="12789" width="6" style="9" customWidth="1"/>
    <col min="12790" max="12793" width="4.7109375" style="9" customWidth="1"/>
    <col min="12794" max="12794" width="9.5703125" style="9" customWidth="1"/>
    <col min="12795" max="12795" width="7.5703125" style="9" customWidth="1"/>
    <col min="12796" max="12796" width="12.5703125" style="9" customWidth="1"/>
    <col min="12797" max="12797" width="7.28515625" style="9" customWidth="1"/>
    <col min="12798" max="12800" width="9.140625" style="9" customWidth="1"/>
    <col min="12801" max="12801" width="10.7109375" style="9" customWidth="1"/>
    <col min="12802" max="13029" width="9.140625" style="9"/>
    <col min="13030" max="13030" width="4.7109375" style="9" customWidth="1"/>
    <col min="13031" max="13031" width="10.140625" style="9" customWidth="1"/>
    <col min="13032" max="13032" width="16.140625" style="9" customWidth="1"/>
    <col min="13033" max="13033" width="6.28515625" style="9" customWidth="1"/>
    <col min="13034" max="13034" width="9.85546875" style="9" customWidth="1"/>
    <col min="13035" max="13035" width="9.140625" style="9" customWidth="1"/>
    <col min="13036" max="13037" width="6" style="9" customWidth="1"/>
    <col min="13038" max="13038" width="5.7109375" style="9" customWidth="1"/>
    <col min="13039" max="13042" width="4.85546875" style="9" customWidth="1"/>
    <col min="13043" max="13043" width="5.85546875" style="9" customWidth="1"/>
    <col min="13044" max="13044" width="6.28515625" style="9" customWidth="1"/>
    <col min="13045" max="13045" width="6" style="9" customWidth="1"/>
    <col min="13046" max="13049" width="4.7109375" style="9" customWidth="1"/>
    <col min="13050" max="13050" width="9.5703125" style="9" customWidth="1"/>
    <col min="13051" max="13051" width="7.5703125" style="9" customWidth="1"/>
    <col min="13052" max="13052" width="12.5703125" style="9" customWidth="1"/>
    <col min="13053" max="13053" width="7.28515625" style="9" customWidth="1"/>
    <col min="13054" max="13056" width="9.140625" style="9" customWidth="1"/>
    <col min="13057" max="13057" width="10.7109375" style="9" customWidth="1"/>
    <col min="13058" max="13285" width="9.140625" style="9"/>
    <col min="13286" max="13286" width="4.7109375" style="9" customWidth="1"/>
    <col min="13287" max="13287" width="10.140625" style="9" customWidth="1"/>
    <col min="13288" max="13288" width="16.140625" style="9" customWidth="1"/>
    <col min="13289" max="13289" width="6.28515625" style="9" customWidth="1"/>
    <col min="13290" max="13290" width="9.85546875" style="9" customWidth="1"/>
    <col min="13291" max="13291" width="9.140625" style="9" customWidth="1"/>
    <col min="13292" max="13293" width="6" style="9" customWidth="1"/>
    <col min="13294" max="13294" width="5.7109375" style="9" customWidth="1"/>
    <col min="13295" max="13298" width="4.85546875" style="9" customWidth="1"/>
    <col min="13299" max="13299" width="5.85546875" style="9" customWidth="1"/>
    <col min="13300" max="13300" width="6.28515625" style="9" customWidth="1"/>
    <col min="13301" max="13301" width="6" style="9" customWidth="1"/>
    <col min="13302" max="13305" width="4.7109375" style="9" customWidth="1"/>
    <col min="13306" max="13306" width="9.5703125" style="9" customWidth="1"/>
    <col min="13307" max="13307" width="7.5703125" style="9" customWidth="1"/>
    <col min="13308" max="13308" width="12.5703125" style="9" customWidth="1"/>
    <col min="13309" max="13309" width="7.28515625" style="9" customWidth="1"/>
    <col min="13310" max="13312" width="9.140625" style="9" customWidth="1"/>
    <col min="13313" max="13313" width="10.7109375" style="9" customWidth="1"/>
    <col min="13314" max="13541" width="9.140625" style="9"/>
    <col min="13542" max="13542" width="4.7109375" style="9" customWidth="1"/>
    <col min="13543" max="13543" width="10.140625" style="9" customWidth="1"/>
    <col min="13544" max="13544" width="16.140625" style="9" customWidth="1"/>
    <col min="13545" max="13545" width="6.28515625" style="9" customWidth="1"/>
    <col min="13546" max="13546" width="9.85546875" style="9" customWidth="1"/>
    <col min="13547" max="13547" width="9.140625" style="9" customWidth="1"/>
    <col min="13548" max="13549" width="6" style="9" customWidth="1"/>
    <col min="13550" max="13550" width="5.7109375" style="9" customWidth="1"/>
    <col min="13551" max="13554" width="4.85546875" style="9" customWidth="1"/>
    <col min="13555" max="13555" width="5.85546875" style="9" customWidth="1"/>
    <col min="13556" max="13556" width="6.28515625" style="9" customWidth="1"/>
    <col min="13557" max="13557" width="6" style="9" customWidth="1"/>
    <col min="13558" max="13561" width="4.7109375" style="9" customWidth="1"/>
    <col min="13562" max="13562" width="9.5703125" style="9" customWidth="1"/>
    <col min="13563" max="13563" width="7.5703125" style="9" customWidth="1"/>
    <col min="13564" max="13564" width="12.5703125" style="9" customWidth="1"/>
    <col min="13565" max="13565" width="7.28515625" style="9" customWidth="1"/>
    <col min="13566" max="13568" width="9.140625" style="9" customWidth="1"/>
    <col min="13569" max="13569" width="10.7109375" style="9" customWidth="1"/>
    <col min="13570" max="13797" width="9.140625" style="9"/>
    <col min="13798" max="13798" width="4.7109375" style="9" customWidth="1"/>
    <col min="13799" max="13799" width="10.140625" style="9" customWidth="1"/>
    <col min="13800" max="13800" width="16.140625" style="9" customWidth="1"/>
    <col min="13801" max="13801" width="6.28515625" style="9" customWidth="1"/>
    <col min="13802" max="13802" width="9.85546875" style="9" customWidth="1"/>
    <col min="13803" max="13803" width="9.140625" style="9" customWidth="1"/>
    <col min="13804" max="13805" width="6" style="9" customWidth="1"/>
    <col min="13806" max="13806" width="5.7109375" style="9" customWidth="1"/>
    <col min="13807" max="13810" width="4.85546875" style="9" customWidth="1"/>
    <col min="13811" max="13811" width="5.85546875" style="9" customWidth="1"/>
    <col min="13812" max="13812" width="6.28515625" style="9" customWidth="1"/>
    <col min="13813" max="13813" width="6" style="9" customWidth="1"/>
    <col min="13814" max="13817" width="4.7109375" style="9" customWidth="1"/>
    <col min="13818" max="13818" width="9.5703125" style="9" customWidth="1"/>
    <col min="13819" max="13819" width="7.5703125" style="9" customWidth="1"/>
    <col min="13820" max="13820" width="12.5703125" style="9" customWidth="1"/>
    <col min="13821" max="13821" width="7.28515625" style="9" customWidth="1"/>
    <col min="13822" max="13824" width="9.140625" style="9" customWidth="1"/>
    <col min="13825" max="13825" width="10.7109375" style="9" customWidth="1"/>
    <col min="13826" max="14053" width="9.140625" style="9"/>
    <col min="14054" max="14054" width="4.7109375" style="9" customWidth="1"/>
    <col min="14055" max="14055" width="10.140625" style="9" customWidth="1"/>
    <col min="14056" max="14056" width="16.140625" style="9" customWidth="1"/>
    <col min="14057" max="14057" width="6.28515625" style="9" customWidth="1"/>
    <col min="14058" max="14058" width="9.85546875" style="9" customWidth="1"/>
    <col min="14059" max="14059" width="9.140625" style="9" customWidth="1"/>
    <col min="14060" max="14061" width="6" style="9" customWidth="1"/>
    <col min="14062" max="14062" width="5.7109375" style="9" customWidth="1"/>
    <col min="14063" max="14066" width="4.85546875" style="9" customWidth="1"/>
    <col min="14067" max="14067" width="5.85546875" style="9" customWidth="1"/>
    <col min="14068" max="14068" width="6.28515625" style="9" customWidth="1"/>
    <col min="14069" max="14069" width="6" style="9" customWidth="1"/>
    <col min="14070" max="14073" width="4.7109375" style="9" customWidth="1"/>
    <col min="14074" max="14074" width="9.5703125" style="9" customWidth="1"/>
    <col min="14075" max="14075" width="7.5703125" style="9" customWidth="1"/>
    <col min="14076" max="14076" width="12.5703125" style="9" customWidth="1"/>
    <col min="14077" max="14077" width="7.28515625" style="9" customWidth="1"/>
    <col min="14078" max="14080" width="9.140625" style="9" customWidth="1"/>
    <col min="14081" max="14081" width="10.7109375" style="9" customWidth="1"/>
    <col min="14082" max="14309" width="9.140625" style="9"/>
    <col min="14310" max="14310" width="4.7109375" style="9" customWidth="1"/>
    <col min="14311" max="14311" width="10.140625" style="9" customWidth="1"/>
    <col min="14312" max="14312" width="16.140625" style="9" customWidth="1"/>
    <col min="14313" max="14313" width="6.28515625" style="9" customWidth="1"/>
    <col min="14314" max="14314" width="9.85546875" style="9" customWidth="1"/>
    <col min="14315" max="14315" width="9.140625" style="9" customWidth="1"/>
    <col min="14316" max="14317" width="6" style="9" customWidth="1"/>
    <col min="14318" max="14318" width="5.7109375" style="9" customWidth="1"/>
    <col min="14319" max="14322" width="4.85546875" style="9" customWidth="1"/>
    <col min="14323" max="14323" width="5.85546875" style="9" customWidth="1"/>
    <col min="14324" max="14324" width="6.28515625" style="9" customWidth="1"/>
    <col min="14325" max="14325" width="6" style="9" customWidth="1"/>
    <col min="14326" max="14329" width="4.7109375" style="9" customWidth="1"/>
    <col min="14330" max="14330" width="9.5703125" style="9" customWidth="1"/>
    <col min="14331" max="14331" width="7.5703125" style="9" customWidth="1"/>
    <col min="14332" max="14332" width="12.5703125" style="9" customWidth="1"/>
    <col min="14333" max="14333" width="7.28515625" style="9" customWidth="1"/>
    <col min="14334" max="14336" width="9.140625" style="9" customWidth="1"/>
    <col min="14337" max="14337" width="10.7109375" style="9" customWidth="1"/>
    <col min="14338" max="14565" width="9.140625" style="9"/>
    <col min="14566" max="14566" width="4.7109375" style="9" customWidth="1"/>
    <col min="14567" max="14567" width="10.140625" style="9" customWidth="1"/>
    <col min="14568" max="14568" width="16.140625" style="9" customWidth="1"/>
    <col min="14569" max="14569" width="6.28515625" style="9" customWidth="1"/>
    <col min="14570" max="14570" width="9.85546875" style="9" customWidth="1"/>
    <col min="14571" max="14571" width="9.140625" style="9" customWidth="1"/>
    <col min="14572" max="14573" width="6" style="9" customWidth="1"/>
    <col min="14574" max="14574" width="5.7109375" style="9" customWidth="1"/>
    <col min="14575" max="14578" width="4.85546875" style="9" customWidth="1"/>
    <col min="14579" max="14579" width="5.85546875" style="9" customWidth="1"/>
    <col min="14580" max="14580" width="6.28515625" style="9" customWidth="1"/>
    <col min="14581" max="14581" width="6" style="9" customWidth="1"/>
    <col min="14582" max="14585" width="4.7109375" style="9" customWidth="1"/>
    <col min="14586" max="14586" width="9.5703125" style="9" customWidth="1"/>
    <col min="14587" max="14587" width="7.5703125" style="9" customWidth="1"/>
    <col min="14588" max="14588" width="12.5703125" style="9" customWidth="1"/>
    <col min="14589" max="14589" width="7.28515625" style="9" customWidth="1"/>
    <col min="14590" max="14592" width="9.140625" style="9" customWidth="1"/>
    <col min="14593" max="14593" width="10.7109375" style="9" customWidth="1"/>
    <col min="14594" max="14821" width="9.140625" style="9"/>
    <col min="14822" max="14822" width="4.7109375" style="9" customWidth="1"/>
    <col min="14823" max="14823" width="10.140625" style="9" customWidth="1"/>
    <col min="14824" max="14824" width="16.140625" style="9" customWidth="1"/>
    <col min="14825" max="14825" width="6.28515625" style="9" customWidth="1"/>
    <col min="14826" max="14826" width="9.85546875" style="9" customWidth="1"/>
    <col min="14827" max="14827" width="9.140625" style="9" customWidth="1"/>
    <col min="14828" max="14829" width="6" style="9" customWidth="1"/>
    <col min="14830" max="14830" width="5.7109375" style="9" customWidth="1"/>
    <col min="14831" max="14834" width="4.85546875" style="9" customWidth="1"/>
    <col min="14835" max="14835" width="5.85546875" style="9" customWidth="1"/>
    <col min="14836" max="14836" width="6.28515625" style="9" customWidth="1"/>
    <col min="14837" max="14837" width="6" style="9" customWidth="1"/>
    <col min="14838" max="14841" width="4.7109375" style="9" customWidth="1"/>
    <col min="14842" max="14842" width="9.5703125" style="9" customWidth="1"/>
    <col min="14843" max="14843" width="7.5703125" style="9" customWidth="1"/>
    <col min="14844" max="14844" width="12.5703125" style="9" customWidth="1"/>
    <col min="14845" max="14845" width="7.28515625" style="9" customWidth="1"/>
    <col min="14846" max="14848" width="9.140625" style="9" customWidth="1"/>
    <col min="14849" max="14849" width="10.7109375" style="9" customWidth="1"/>
    <col min="14850" max="15077" width="9.140625" style="9"/>
    <col min="15078" max="15078" width="4.7109375" style="9" customWidth="1"/>
    <col min="15079" max="15079" width="10.140625" style="9" customWidth="1"/>
    <col min="15080" max="15080" width="16.140625" style="9" customWidth="1"/>
    <col min="15081" max="15081" width="6.28515625" style="9" customWidth="1"/>
    <col min="15082" max="15082" width="9.85546875" style="9" customWidth="1"/>
    <col min="15083" max="15083" width="9.140625" style="9" customWidth="1"/>
    <col min="15084" max="15085" width="6" style="9" customWidth="1"/>
    <col min="15086" max="15086" width="5.7109375" style="9" customWidth="1"/>
    <col min="15087" max="15090" width="4.85546875" style="9" customWidth="1"/>
    <col min="15091" max="15091" width="5.85546875" style="9" customWidth="1"/>
    <col min="15092" max="15092" width="6.28515625" style="9" customWidth="1"/>
    <col min="15093" max="15093" width="6" style="9" customWidth="1"/>
    <col min="15094" max="15097" width="4.7109375" style="9" customWidth="1"/>
    <col min="15098" max="15098" width="9.5703125" style="9" customWidth="1"/>
    <col min="15099" max="15099" width="7.5703125" style="9" customWidth="1"/>
    <col min="15100" max="15100" width="12.5703125" style="9" customWidth="1"/>
    <col min="15101" max="15101" width="7.28515625" style="9" customWidth="1"/>
    <col min="15102" max="15104" width="9.140625" style="9" customWidth="1"/>
    <col min="15105" max="15105" width="10.7109375" style="9" customWidth="1"/>
    <col min="15106" max="15333" width="9.140625" style="9"/>
    <col min="15334" max="15334" width="4.7109375" style="9" customWidth="1"/>
    <col min="15335" max="15335" width="10.140625" style="9" customWidth="1"/>
    <col min="15336" max="15336" width="16.140625" style="9" customWidth="1"/>
    <col min="15337" max="15337" width="6.28515625" style="9" customWidth="1"/>
    <col min="15338" max="15338" width="9.85546875" style="9" customWidth="1"/>
    <col min="15339" max="15339" width="9.140625" style="9" customWidth="1"/>
    <col min="15340" max="15341" width="6" style="9" customWidth="1"/>
    <col min="15342" max="15342" width="5.7109375" style="9" customWidth="1"/>
    <col min="15343" max="15346" width="4.85546875" style="9" customWidth="1"/>
    <col min="15347" max="15347" width="5.85546875" style="9" customWidth="1"/>
    <col min="15348" max="15348" width="6.28515625" style="9" customWidth="1"/>
    <col min="15349" max="15349" width="6" style="9" customWidth="1"/>
    <col min="15350" max="15353" width="4.7109375" style="9" customWidth="1"/>
    <col min="15354" max="15354" width="9.5703125" style="9" customWidth="1"/>
    <col min="15355" max="15355" width="7.5703125" style="9" customWidth="1"/>
    <col min="15356" max="15356" width="12.5703125" style="9" customWidth="1"/>
    <col min="15357" max="15357" width="7.28515625" style="9" customWidth="1"/>
    <col min="15358" max="15360" width="9.140625" style="9" customWidth="1"/>
    <col min="15361" max="15361" width="10.7109375" style="9" customWidth="1"/>
    <col min="15362" max="15589" width="9.140625" style="9"/>
    <col min="15590" max="15590" width="4.7109375" style="9" customWidth="1"/>
    <col min="15591" max="15591" width="10.140625" style="9" customWidth="1"/>
    <col min="15592" max="15592" width="16.140625" style="9" customWidth="1"/>
    <col min="15593" max="15593" width="6.28515625" style="9" customWidth="1"/>
    <col min="15594" max="15594" width="9.85546875" style="9" customWidth="1"/>
    <col min="15595" max="15595" width="9.140625" style="9" customWidth="1"/>
    <col min="15596" max="15597" width="6" style="9" customWidth="1"/>
    <col min="15598" max="15598" width="5.7109375" style="9" customWidth="1"/>
    <col min="15599" max="15602" width="4.85546875" style="9" customWidth="1"/>
    <col min="15603" max="15603" width="5.85546875" style="9" customWidth="1"/>
    <col min="15604" max="15604" width="6.28515625" style="9" customWidth="1"/>
    <col min="15605" max="15605" width="6" style="9" customWidth="1"/>
    <col min="15606" max="15609" width="4.7109375" style="9" customWidth="1"/>
    <col min="15610" max="15610" width="9.5703125" style="9" customWidth="1"/>
    <col min="15611" max="15611" width="7.5703125" style="9" customWidth="1"/>
    <col min="15612" max="15612" width="12.5703125" style="9" customWidth="1"/>
    <col min="15613" max="15613" width="7.28515625" style="9" customWidth="1"/>
    <col min="15614" max="15616" width="9.140625" style="9" customWidth="1"/>
    <col min="15617" max="15617" width="10.7109375" style="9" customWidth="1"/>
    <col min="15618" max="15845" width="9.140625" style="9"/>
    <col min="15846" max="15846" width="4.7109375" style="9" customWidth="1"/>
    <col min="15847" max="15847" width="10.140625" style="9" customWidth="1"/>
    <col min="15848" max="15848" width="16.140625" style="9" customWidth="1"/>
    <col min="15849" max="15849" width="6.28515625" style="9" customWidth="1"/>
    <col min="15850" max="15850" width="9.85546875" style="9" customWidth="1"/>
    <col min="15851" max="15851" width="9.140625" style="9" customWidth="1"/>
    <col min="15852" max="15853" width="6" style="9" customWidth="1"/>
    <col min="15854" max="15854" width="5.7109375" style="9" customWidth="1"/>
    <col min="15855" max="15858" width="4.85546875" style="9" customWidth="1"/>
    <col min="15859" max="15859" width="5.85546875" style="9" customWidth="1"/>
    <col min="15860" max="15860" width="6.28515625" style="9" customWidth="1"/>
    <col min="15861" max="15861" width="6" style="9" customWidth="1"/>
    <col min="15862" max="15865" width="4.7109375" style="9" customWidth="1"/>
    <col min="15866" max="15866" width="9.5703125" style="9" customWidth="1"/>
    <col min="15867" max="15867" width="7.5703125" style="9" customWidth="1"/>
    <col min="15868" max="15868" width="12.5703125" style="9" customWidth="1"/>
    <col min="15869" max="15869" width="7.28515625" style="9" customWidth="1"/>
    <col min="15870" max="15872" width="9.140625" style="9" customWidth="1"/>
    <col min="15873" max="15873" width="10.7109375" style="9" customWidth="1"/>
    <col min="15874" max="16101" width="9.140625" style="9"/>
    <col min="16102" max="16102" width="4.7109375" style="9" customWidth="1"/>
    <col min="16103" max="16103" width="10.140625" style="9" customWidth="1"/>
    <col min="16104" max="16104" width="16.140625" style="9" customWidth="1"/>
    <col min="16105" max="16105" width="6.28515625" style="9" customWidth="1"/>
    <col min="16106" max="16106" width="9.85546875" style="9" customWidth="1"/>
    <col min="16107" max="16107" width="9.140625" style="9" customWidth="1"/>
    <col min="16108" max="16109" width="6" style="9" customWidth="1"/>
    <col min="16110" max="16110" width="5.7109375" style="9" customWidth="1"/>
    <col min="16111" max="16114" width="4.85546875" style="9" customWidth="1"/>
    <col min="16115" max="16115" width="5.85546875" style="9" customWidth="1"/>
    <col min="16116" max="16116" width="6.28515625" style="9" customWidth="1"/>
    <col min="16117" max="16117" width="6" style="9" customWidth="1"/>
    <col min="16118" max="16121" width="4.7109375" style="9" customWidth="1"/>
    <col min="16122" max="16122" width="9.5703125" style="9" customWidth="1"/>
    <col min="16123" max="16123" width="7.5703125" style="9" customWidth="1"/>
    <col min="16124" max="16124" width="12.5703125" style="9" customWidth="1"/>
    <col min="16125" max="16125" width="7.28515625" style="9" customWidth="1"/>
    <col min="16126" max="16128" width="9.140625" style="9" customWidth="1"/>
    <col min="16129" max="16129" width="10.7109375" style="9" customWidth="1"/>
    <col min="16130"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692</v>
      </c>
      <c r="N3" s="4"/>
      <c r="O3" s="5"/>
      <c r="P3" s="5"/>
      <c r="Q3" s="5"/>
      <c r="R3" s="5"/>
      <c r="S3" s="5"/>
      <c r="T3" s="5"/>
      <c r="U3" s="5"/>
      <c r="V3" s="2"/>
      <c r="W3" s="2"/>
    </row>
    <row r="4" spans="1:24"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949" t="s">
        <v>5</v>
      </c>
      <c r="B5" s="958" t="s">
        <v>6</v>
      </c>
      <c r="C5" s="961" t="s">
        <v>7</v>
      </c>
      <c r="D5" s="962"/>
      <c r="E5" s="946" t="s">
        <v>8</v>
      </c>
      <c r="F5" s="949" t="s">
        <v>9</v>
      </c>
      <c r="G5" s="952" t="s">
        <v>10</v>
      </c>
      <c r="H5" s="952" t="s">
        <v>11</v>
      </c>
      <c r="I5" s="952" t="s">
        <v>12</v>
      </c>
      <c r="J5" s="956" t="s">
        <v>13</v>
      </c>
      <c r="K5" s="956"/>
      <c r="L5" s="956"/>
      <c r="M5" s="956"/>
      <c r="N5" s="956"/>
      <c r="O5" s="969" t="s">
        <v>14</v>
      </c>
      <c r="P5" s="970"/>
      <c r="Q5" s="953" t="s">
        <v>15</v>
      </c>
      <c r="R5" s="953" t="s">
        <v>16</v>
      </c>
      <c r="S5" s="953" t="s">
        <v>17</v>
      </c>
      <c r="T5" s="953" t="s">
        <v>18</v>
      </c>
      <c r="U5" s="953" t="s">
        <v>19</v>
      </c>
      <c r="V5" s="952" t="s">
        <v>20</v>
      </c>
      <c r="W5" s="978" t="s">
        <v>21</v>
      </c>
    </row>
    <row r="6" spans="1:24" ht="27" customHeight="1">
      <c r="A6" s="950"/>
      <c r="B6" s="959"/>
      <c r="C6" s="963"/>
      <c r="D6" s="964"/>
      <c r="E6" s="947"/>
      <c r="F6" s="950"/>
      <c r="G6" s="950"/>
      <c r="H6" s="967"/>
      <c r="I6" s="967"/>
      <c r="J6" s="954" t="s">
        <v>38</v>
      </c>
      <c r="K6" s="954" t="s">
        <v>23</v>
      </c>
      <c r="L6" s="954" t="s">
        <v>24</v>
      </c>
      <c r="M6" s="954" t="s">
        <v>25</v>
      </c>
      <c r="N6" s="953" t="s">
        <v>26</v>
      </c>
      <c r="O6" s="971"/>
      <c r="P6" s="972"/>
      <c r="Q6" s="954"/>
      <c r="R6" s="954"/>
      <c r="S6" s="954"/>
      <c r="T6" s="954"/>
      <c r="U6" s="954"/>
      <c r="V6" s="967"/>
      <c r="W6" s="979"/>
    </row>
    <row r="7" spans="1:24" ht="21" customHeight="1">
      <c r="A7" s="951"/>
      <c r="B7" s="960"/>
      <c r="C7" s="965"/>
      <c r="D7" s="966"/>
      <c r="E7" s="948"/>
      <c r="F7" s="951"/>
      <c r="G7" s="951"/>
      <c r="H7" s="968"/>
      <c r="I7" s="968"/>
      <c r="J7" s="955"/>
      <c r="K7" s="955"/>
      <c r="L7" s="955"/>
      <c r="M7" s="955"/>
      <c r="N7" s="955"/>
      <c r="O7" s="10" t="s">
        <v>27</v>
      </c>
      <c r="P7" s="10" t="s">
        <v>28</v>
      </c>
      <c r="Q7" s="955"/>
      <c r="R7" s="955"/>
      <c r="S7" s="955"/>
      <c r="T7" s="955"/>
      <c r="U7" s="955"/>
      <c r="V7" s="968"/>
      <c r="W7" s="980"/>
    </row>
    <row r="8" spans="1:24" s="22" customFormat="1" ht="28.5" customHeight="1">
      <c r="A8" s="11"/>
      <c r="B8" s="722" t="s">
        <v>29</v>
      </c>
      <c r="C8" s="13"/>
      <c r="D8" s="715"/>
      <c r="E8" s="716"/>
      <c r="F8" s="717"/>
      <c r="G8" s="16"/>
      <c r="H8" s="16">
        <v>123</v>
      </c>
      <c r="I8" s="16">
        <v>138</v>
      </c>
      <c r="J8" s="16">
        <v>13</v>
      </c>
      <c r="K8" s="16">
        <v>17</v>
      </c>
      <c r="L8" s="16">
        <v>21</v>
      </c>
      <c r="M8" s="16">
        <v>25</v>
      </c>
      <c r="N8" s="16">
        <v>26</v>
      </c>
      <c r="O8" s="16">
        <v>139</v>
      </c>
      <c r="P8" s="16"/>
      <c r="Q8" s="17">
        <v>34</v>
      </c>
      <c r="R8" s="17">
        <v>38</v>
      </c>
      <c r="S8" s="18">
        <v>29</v>
      </c>
      <c r="T8" s="18">
        <v>30</v>
      </c>
      <c r="U8" s="18">
        <v>28</v>
      </c>
      <c r="V8" s="19"/>
      <c r="W8" s="20"/>
    </row>
    <row r="9" spans="1:24" ht="20.25" customHeight="1">
      <c r="A9" s="23">
        <v>1</v>
      </c>
      <c r="B9" s="735">
        <v>2026267754</v>
      </c>
      <c r="C9" s="25" t="s">
        <v>728</v>
      </c>
      <c r="D9" s="26" t="s">
        <v>134</v>
      </c>
      <c r="E9" s="27">
        <v>34313</v>
      </c>
      <c r="F9" s="28" t="s">
        <v>44</v>
      </c>
      <c r="G9" s="28" t="s">
        <v>45</v>
      </c>
      <c r="H9" s="29">
        <v>128</v>
      </c>
      <c r="I9" s="30">
        <v>8.18</v>
      </c>
      <c r="J9" s="31">
        <v>8.6</v>
      </c>
      <c r="K9" s="31">
        <v>8.6</v>
      </c>
      <c r="L9" s="31">
        <v>8.6</v>
      </c>
      <c r="M9" s="31">
        <v>9</v>
      </c>
      <c r="N9" s="30">
        <v>8.6</v>
      </c>
      <c r="O9" s="30">
        <v>8.15</v>
      </c>
      <c r="P9" s="32">
        <v>3.58</v>
      </c>
      <c r="Q9" s="33" t="s">
        <v>46</v>
      </c>
      <c r="R9" s="33" t="s">
        <v>46</v>
      </c>
      <c r="S9" s="33" t="s">
        <v>46</v>
      </c>
      <c r="T9" s="33" t="s">
        <v>46</v>
      </c>
      <c r="U9" s="718" t="s">
        <v>47</v>
      </c>
      <c r="V9" s="35"/>
      <c r="W9" s="670" t="s">
        <v>48</v>
      </c>
      <c r="X9" s="671" t="s">
        <v>638</v>
      </c>
    </row>
    <row r="10" spans="1:24" ht="20.25" customHeight="1">
      <c r="A10" s="38">
        <f>A9+1</f>
        <v>2</v>
      </c>
      <c r="B10" s="736">
        <v>2020252855</v>
      </c>
      <c r="C10" s="40" t="s">
        <v>729</v>
      </c>
      <c r="D10" s="41" t="s">
        <v>53</v>
      </c>
      <c r="E10" s="42">
        <v>34288</v>
      </c>
      <c r="F10" s="43" t="s">
        <v>44</v>
      </c>
      <c r="G10" s="43" t="s">
        <v>45</v>
      </c>
      <c r="H10" s="44">
        <v>128</v>
      </c>
      <c r="I10" s="45">
        <v>8.0500000000000007</v>
      </c>
      <c r="J10" s="46">
        <v>8.1</v>
      </c>
      <c r="K10" s="46">
        <v>8.1</v>
      </c>
      <c r="L10" s="46">
        <v>8.1</v>
      </c>
      <c r="M10" s="46">
        <v>8.3000000000000007</v>
      </c>
      <c r="N10" s="45">
        <v>8.1</v>
      </c>
      <c r="O10" s="45">
        <v>7.99</v>
      </c>
      <c r="P10" s="47">
        <v>3.47</v>
      </c>
      <c r="Q10" s="48" t="s">
        <v>46</v>
      </c>
      <c r="R10" s="48" t="s">
        <v>46</v>
      </c>
      <c r="S10" s="48" t="s">
        <v>46</v>
      </c>
      <c r="T10" s="48" t="s">
        <v>46</v>
      </c>
      <c r="U10" s="723" t="s">
        <v>47</v>
      </c>
      <c r="V10" s="50"/>
      <c r="W10" s="670" t="s">
        <v>48</v>
      </c>
      <c r="X10" s="671" t="s">
        <v>638</v>
      </c>
    </row>
    <row r="11" spans="1:24" ht="20.25" customHeight="1">
      <c r="A11" s="38">
        <f t="shared" ref="A11:A18" si="0">A10+1</f>
        <v>3</v>
      </c>
      <c r="B11" s="737">
        <v>161325420</v>
      </c>
      <c r="C11" s="40" t="s">
        <v>730</v>
      </c>
      <c r="D11" s="41" t="s">
        <v>145</v>
      </c>
      <c r="E11" s="42">
        <v>33878</v>
      </c>
      <c r="F11" s="43" t="s">
        <v>44</v>
      </c>
      <c r="G11" s="43" t="s">
        <v>45</v>
      </c>
      <c r="H11" s="44">
        <v>125</v>
      </c>
      <c r="I11" s="45">
        <v>7.67</v>
      </c>
      <c r="J11" s="46">
        <v>8.9</v>
      </c>
      <c r="K11" s="46">
        <v>8.9</v>
      </c>
      <c r="L11" s="46">
        <v>8.9</v>
      </c>
      <c r="M11" s="46">
        <v>7.3</v>
      </c>
      <c r="N11" s="45">
        <v>8.9</v>
      </c>
      <c r="O11" s="45">
        <v>7.48</v>
      </c>
      <c r="P11" s="47">
        <v>3.19</v>
      </c>
      <c r="Q11" s="48" t="s">
        <v>46</v>
      </c>
      <c r="R11" s="48" t="s">
        <v>46</v>
      </c>
      <c r="S11" s="48" t="s">
        <v>46</v>
      </c>
      <c r="T11" s="48" t="s">
        <v>46</v>
      </c>
      <c r="U11" s="723" t="s">
        <v>85</v>
      </c>
      <c r="V11" s="50"/>
      <c r="W11" s="670" t="s">
        <v>48</v>
      </c>
      <c r="X11" s="671" t="s">
        <v>638</v>
      </c>
    </row>
    <row r="12" spans="1:24" ht="20.25" customHeight="1">
      <c r="A12" s="38">
        <f t="shared" si="0"/>
        <v>4</v>
      </c>
      <c r="B12" s="737">
        <v>2020264338</v>
      </c>
      <c r="C12" s="40" t="s">
        <v>731</v>
      </c>
      <c r="D12" s="41" t="s">
        <v>64</v>
      </c>
      <c r="E12" s="42">
        <v>34125</v>
      </c>
      <c r="F12" s="43" t="s">
        <v>732</v>
      </c>
      <c r="G12" s="43" t="s">
        <v>45</v>
      </c>
      <c r="H12" s="44">
        <v>128</v>
      </c>
      <c r="I12" s="45">
        <v>8.7100000000000009</v>
      </c>
      <c r="J12" s="46">
        <v>8.6999999999999993</v>
      </c>
      <c r="K12" s="46">
        <v>8.6999999999999993</v>
      </c>
      <c r="L12" s="46">
        <v>8.6999999999999993</v>
      </c>
      <c r="M12" s="46">
        <v>9</v>
      </c>
      <c r="N12" s="45">
        <v>8.6999999999999993</v>
      </c>
      <c r="O12" s="45">
        <v>8.64</v>
      </c>
      <c r="P12" s="47">
        <v>3.82</v>
      </c>
      <c r="Q12" s="48" t="s">
        <v>46</v>
      </c>
      <c r="R12" s="48" t="s">
        <v>46</v>
      </c>
      <c r="S12" s="48" t="s">
        <v>46</v>
      </c>
      <c r="T12" s="48" t="s">
        <v>46</v>
      </c>
      <c r="U12" s="723" t="s">
        <v>85</v>
      </c>
      <c r="V12" s="50"/>
      <c r="W12" s="670" t="s">
        <v>48</v>
      </c>
      <c r="X12" s="671" t="s">
        <v>638</v>
      </c>
    </row>
    <row r="13" spans="1:24" ht="20.25" customHeight="1">
      <c r="A13" s="38">
        <f t="shared" si="0"/>
        <v>5</v>
      </c>
      <c r="B13" s="737">
        <v>161325455</v>
      </c>
      <c r="C13" s="40" t="s">
        <v>733</v>
      </c>
      <c r="D13" s="41" t="s">
        <v>72</v>
      </c>
      <c r="E13" s="42">
        <v>33680</v>
      </c>
      <c r="F13" s="43" t="s">
        <v>80</v>
      </c>
      <c r="G13" s="43" t="s">
        <v>45</v>
      </c>
      <c r="H13" s="44">
        <v>126</v>
      </c>
      <c r="I13" s="45">
        <v>7.89</v>
      </c>
      <c r="J13" s="46">
        <v>8.6</v>
      </c>
      <c r="K13" s="46">
        <v>8.6</v>
      </c>
      <c r="L13" s="46">
        <v>8.6</v>
      </c>
      <c r="M13" s="46">
        <v>8</v>
      </c>
      <c r="N13" s="45">
        <v>8.6</v>
      </c>
      <c r="O13" s="45">
        <v>7.94</v>
      </c>
      <c r="P13" s="47">
        <v>3.46</v>
      </c>
      <c r="Q13" s="48" t="s">
        <v>46</v>
      </c>
      <c r="R13" s="48" t="s">
        <v>46</v>
      </c>
      <c r="S13" s="48" t="s">
        <v>46</v>
      </c>
      <c r="T13" s="48" t="s">
        <v>46</v>
      </c>
      <c r="U13" s="723" t="s">
        <v>47</v>
      </c>
      <c r="V13" s="50"/>
      <c r="W13" s="670" t="s">
        <v>48</v>
      </c>
      <c r="X13" s="671" t="s">
        <v>638</v>
      </c>
    </row>
    <row r="14" spans="1:24" ht="20.25" customHeight="1">
      <c r="A14" s="38">
        <f t="shared" si="0"/>
        <v>6</v>
      </c>
      <c r="B14" s="737">
        <v>2026262694</v>
      </c>
      <c r="C14" s="40" t="s">
        <v>734</v>
      </c>
      <c r="D14" s="41" t="s">
        <v>74</v>
      </c>
      <c r="E14" s="42">
        <v>33253</v>
      </c>
      <c r="F14" s="43" t="s">
        <v>51</v>
      </c>
      <c r="G14" s="43" t="s">
        <v>45</v>
      </c>
      <c r="H14" s="44">
        <v>128</v>
      </c>
      <c r="I14" s="45">
        <v>8.08</v>
      </c>
      <c r="J14" s="46">
        <v>8.1</v>
      </c>
      <c r="K14" s="46">
        <v>8.1</v>
      </c>
      <c r="L14" s="46">
        <v>8.1</v>
      </c>
      <c r="M14" s="46">
        <v>8.5</v>
      </c>
      <c r="N14" s="45">
        <v>8.1</v>
      </c>
      <c r="O14" s="45">
        <v>7.99</v>
      </c>
      <c r="P14" s="47">
        <v>3.5</v>
      </c>
      <c r="Q14" s="48" t="s">
        <v>56</v>
      </c>
      <c r="R14" s="48" t="s">
        <v>46</v>
      </c>
      <c r="S14" s="48" t="s">
        <v>46</v>
      </c>
      <c r="T14" s="48" t="s">
        <v>46</v>
      </c>
      <c r="U14" s="723" t="s">
        <v>47</v>
      </c>
      <c r="V14" s="50"/>
      <c r="W14" s="36" t="s">
        <v>57</v>
      </c>
      <c r="X14" s="734" t="s">
        <v>781</v>
      </c>
    </row>
    <row r="15" spans="1:24" ht="20.25" customHeight="1">
      <c r="A15" s="38">
        <f t="shared" si="0"/>
        <v>7</v>
      </c>
      <c r="B15" s="736">
        <v>171326039</v>
      </c>
      <c r="C15" s="40" t="s">
        <v>735</v>
      </c>
      <c r="D15" s="41" t="s">
        <v>736</v>
      </c>
      <c r="E15" s="42">
        <v>34230</v>
      </c>
      <c r="F15" s="43" t="s">
        <v>174</v>
      </c>
      <c r="G15" s="43" t="s">
        <v>45</v>
      </c>
      <c r="H15" s="44">
        <v>132</v>
      </c>
      <c r="I15" s="45">
        <v>7.72</v>
      </c>
      <c r="J15" s="46">
        <v>8.6</v>
      </c>
      <c r="K15" s="46">
        <v>8.6</v>
      </c>
      <c r="L15" s="46">
        <v>8.6</v>
      </c>
      <c r="M15" s="46">
        <v>8.3000000000000007</v>
      </c>
      <c r="N15" s="45">
        <v>8.6</v>
      </c>
      <c r="O15" s="45">
        <v>7.75</v>
      </c>
      <c r="P15" s="47">
        <v>3.34</v>
      </c>
      <c r="Q15" s="48" t="s">
        <v>46</v>
      </c>
      <c r="R15" s="48" t="s">
        <v>46</v>
      </c>
      <c r="S15" s="48" t="s">
        <v>46</v>
      </c>
      <c r="T15" s="48" t="s">
        <v>46</v>
      </c>
      <c r="U15" s="723" t="s">
        <v>85</v>
      </c>
      <c r="V15" s="50" t="s">
        <v>823</v>
      </c>
      <c r="W15" s="1062" t="s">
        <v>48</v>
      </c>
      <c r="X15" s="1060" t="s">
        <v>859</v>
      </c>
    </row>
    <row r="16" spans="1:24" ht="20.25" customHeight="1">
      <c r="A16" s="38">
        <f t="shared" si="0"/>
        <v>8</v>
      </c>
      <c r="B16" s="737">
        <v>2026252657</v>
      </c>
      <c r="C16" s="40" t="s">
        <v>737</v>
      </c>
      <c r="D16" s="41" t="s">
        <v>125</v>
      </c>
      <c r="E16" s="42">
        <v>33751</v>
      </c>
      <c r="F16" s="43" t="s">
        <v>51</v>
      </c>
      <c r="G16" s="43" t="s">
        <v>45</v>
      </c>
      <c r="H16" s="44">
        <v>128</v>
      </c>
      <c r="I16" s="45">
        <v>7.68</v>
      </c>
      <c r="J16" s="46">
        <v>8.6999999999999993</v>
      </c>
      <c r="K16" s="46">
        <v>8.6999999999999993</v>
      </c>
      <c r="L16" s="46">
        <v>8.6999999999999993</v>
      </c>
      <c r="M16" s="46">
        <v>5.5</v>
      </c>
      <c r="N16" s="45">
        <v>8.6999999999999993</v>
      </c>
      <c r="O16" s="45">
        <v>7.74</v>
      </c>
      <c r="P16" s="47">
        <v>3.37</v>
      </c>
      <c r="Q16" s="48" t="s">
        <v>46</v>
      </c>
      <c r="R16" s="48" t="s">
        <v>46</v>
      </c>
      <c r="S16" s="48" t="s">
        <v>46</v>
      </c>
      <c r="T16" s="48" t="s">
        <v>46</v>
      </c>
      <c r="U16" s="723" t="s">
        <v>47</v>
      </c>
      <c r="V16" s="50"/>
      <c r="W16" s="670" t="s">
        <v>48</v>
      </c>
      <c r="X16" s="671" t="s">
        <v>638</v>
      </c>
    </row>
    <row r="17" spans="1:24" ht="20.25" customHeight="1">
      <c r="A17" s="38">
        <f t="shared" si="0"/>
        <v>9</v>
      </c>
      <c r="B17" s="737">
        <v>2026252614</v>
      </c>
      <c r="C17" s="40" t="s">
        <v>738</v>
      </c>
      <c r="D17" s="41" t="s">
        <v>178</v>
      </c>
      <c r="E17" s="42">
        <v>34058</v>
      </c>
      <c r="F17" s="43" t="s">
        <v>80</v>
      </c>
      <c r="G17" s="43" t="s">
        <v>45</v>
      </c>
      <c r="H17" s="44">
        <v>128</v>
      </c>
      <c r="I17" s="45">
        <v>8</v>
      </c>
      <c r="J17" s="46">
        <v>8.6</v>
      </c>
      <c r="K17" s="46">
        <v>8.6</v>
      </c>
      <c r="L17" s="46">
        <v>8.6</v>
      </c>
      <c r="M17" s="46">
        <v>9</v>
      </c>
      <c r="N17" s="45">
        <v>8.6</v>
      </c>
      <c r="O17" s="45">
        <v>7.99</v>
      </c>
      <c r="P17" s="47">
        <v>3.46</v>
      </c>
      <c r="Q17" s="48" t="s">
        <v>46</v>
      </c>
      <c r="R17" s="48" t="s">
        <v>46</v>
      </c>
      <c r="S17" s="48" t="s">
        <v>46</v>
      </c>
      <c r="T17" s="48" t="s">
        <v>46</v>
      </c>
      <c r="U17" s="723" t="s">
        <v>47</v>
      </c>
      <c r="V17" s="50"/>
      <c r="W17" s="670" t="s">
        <v>48</v>
      </c>
      <c r="X17" s="671" t="s">
        <v>638</v>
      </c>
    </row>
    <row r="18" spans="1:24" ht="20.25" customHeight="1">
      <c r="A18" s="38">
        <f t="shared" si="0"/>
        <v>10</v>
      </c>
      <c r="B18" s="737">
        <v>171326205</v>
      </c>
      <c r="C18" s="40" t="s">
        <v>739</v>
      </c>
      <c r="D18" s="41" t="s">
        <v>103</v>
      </c>
      <c r="E18" s="42">
        <v>34082</v>
      </c>
      <c r="F18" s="43" t="s">
        <v>65</v>
      </c>
      <c r="G18" s="43" t="s">
        <v>45</v>
      </c>
      <c r="H18" s="44">
        <v>128</v>
      </c>
      <c r="I18" s="45">
        <v>7.78</v>
      </c>
      <c r="J18" s="46">
        <v>8.4</v>
      </c>
      <c r="K18" s="46">
        <v>8.4</v>
      </c>
      <c r="L18" s="46">
        <v>8.4</v>
      </c>
      <c r="M18" s="46">
        <v>9</v>
      </c>
      <c r="N18" s="45">
        <v>8.4</v>
      </c>
      <c r="O18" s="45">
        <v>7.78</v>
      </c>
      <c r="P18" s="47">
        <v>3.36</v>
      </c>
      <c r="Q18" s="48" t="s">
        <v>46</v>
      </c>
      <c r="R18" s="48" t="s">
        <v>46</v>
      </c>
      <c r="S18" s="48" t="s">
        <v>46</v>
      </c>
      <c r="T18" s="48" t="s">
        <v>46</v>
      </c>
      <c r="U18" s="723" t="s">
        <v>47</v>
      </c>
      <c r="V18" s="50"/>
      <c r="W18" s="670" t="s">
        <v>48</v>
      </c>
      <c r="X18" s="671" t="s">
        <v>638</v>
      </c>
    </row>
    <row r="19" spans="1:24" s="51" customFormat="1" ht="18.75" customHeight="1">
      <c r="P19" s="52" t="s">
        <v>30</v>
      </c>
      <c r="V19" s="719"/>
    </row>
    <row r="20" spans="1:24" s="51" customFormat="1" ht="21.75" customHeight="1">
      <c r="B20" s="51" t="s">
        <v>31</v>
      </c>
      <c r="E20" s="51" t="s">
        <v>32</v>
      </c>
      <c r="J20" s="51" t="s">
        <v>33</v>
      </c>
      <c r="R20" s="51" t="s">
        <v>34</v>
      </c>
      <c r="V20" s="50"/>
    </row>
    <row r="21" spans="1:24" s="53" customFormat="1" ht="18" customHeight="1"/>
    <row r="22" spans="1:24" s="53" customFormat="1" ht="18.75" customHeight="1"/>
    <row r="23" spans="1:24" s="53" customFormat="1" ht="10.5" customHeight="1"/>
    <row r="24" spans="1:24" s="53" customFormat="1" ht="22.5" customHeight="1"/>
    <row r="25" spans="1:24" s="53" customFormat="1" ht="17.25" customHeight="1">
      <c r="A25" s="51"/>
      <c r="B25" s="51" t="s">
        <v>35</v>
      </c>
      <c r="C25" s="51"/>
      <c r="E25" s="51" t="s">
        <v>36</v>
      </c>
      <c r="F25" s="51"/>
      <c r="G25" s="51"/>
      <c r="H25" s="51"/>
      <c r="I25" s="51"/>
      <c r="J25" s="51" t="s">
        <v>37</v>
      </c>
      <c r="K25" s="51"/>
      <c r="M25" s="51"/>
      <c r="N25" s="51"/>
    </row>
    <row r="26" spans="1:24" s="53" customFormat="1" ht="17.25" customHeight="1">
      <c r="A26" s="51"/>
      <c r="B26" s="51"/>
      <c r="C26" s="51"/>
      <c r="D26" s="51"/>
      <c r="E26" s="51"/>
      <c r="F26" s="51"/>
      <c r="G26" s="51"/>
      <c r="H26" s="51"/>
      <c r="I26" s="51"/>
      <c r="J26" s="51"/>
      <c r="K26" s="51"/>
      <c r="M26" s="51"/>
      <c r="N26" s="51"/>
    </row>
  </sheetData>
  <mergeCells count="22">
    <mergeCell ref="W5:W7"/>
    <mergeCell ref="N6:N7"/>
    <mergeCell ref="S5:S7"/>
    <mergeCell ref="T5:T7"/>
    <mergeCell ref="U5:U7"/>
    <mergeCell ref="V5:V7"/>
    <mergeCell ref="R5:R7"/>
    <mergeCell ref="Q5:Q7"/>
    <mergeCell ref="A5:A7"/>
    <mergeCell ref="B5:B7"/>
    <mergeCell ref="C5:D7"/>
    <mergeCell ref="E5:E7"/>
    <mergeCell ref="F5:F7"/>
    <mergeCell ref="G5:G7"/>
    <mergeCell ref="H5:H7"/>
    <mergeCell ref="I5:I7"/>
    <mergeCell ref="J5:N5"/>
    <mergeCell ref="O5:P6"/>
    <mergeCell ref="J6:J7"/>
    <mergeCell ref="K6:K7"/>
    <mergeCell ref="L6:L7"/>
    <mergeCell ref="M6:M7"/>
  </mergeCells>
  <conditionalFormatting sqref="W14">
    <cfRule type="cellIs" dxfId="604" priority="37" operator="between">
      <formula>0</formula>
      <formula>3.9</formula>
    </cfRule>
  </conditionalFormatting>
  <conditionalFormatting sqref="W14">
    <cfRule type="cellIs" dxfId="603" priority="36" operator="lessThan">
      <formula>5</formula>
    </cfRule>
  </conditionalFormatting>
  <conditionalFormatting sqref="W14">
    <cfRule type="cellIs" dxfId="602" priority="35" stopIfTrue="1" operator="notEqual">
      <formula>"CNTN"</formula>
    </cfRule>
  </conditionalFormatting>
  <conditionalFormatting sqref="J9:M12">
    <cfRule type="cellIs" dxfId="601" priority="34" stopIfTrue="1" operator="lessThan">
      <formula>5.5</formula>
    </cfRule>
  </conditionalFormatting>
  <conditionalFormatting sqref="Q9:R12">
    <cfRule type="cellIs" dxfId="600" priority="33" operator="lessThan">
      <formula>5</formula>
    </cfRule>
  </conditionalFormatting>
  <conditionalFormatting sqref="Q9:R12">
    <cfRule type="cellIs" dxfId="599" priority="32" stopIfTrue="1" operator="notEqual">
      <formula>"CNTN"</formula>
    </cfRule>
  </conditionalFormatting>
  <conditionalFormatting sqref="Q9:R12">
    <cfRule type="notContainsBlanks" dxfId="598" priority="30" stopIfTrue="1">
      <formula>LEN(TRIM(Q9))&gt;0</formula>
    </cfRule>
    <cfRule type="cellIs" dxfId="597" priority="31" operator="between">
      <formula>0</formula>
      <formula>3.9</formula>
    </cfRule>
  </conditionalFormatting>
  <conditionalFormatting sqref="Q9:T12">
    <cfRule type="notContainsBlanks" priority="29" stopIfTrue="1">
      <formula>LEN(TRIM(Q9))&gt;0</formula>
    </cfRule>
  </conditionalFormatting>
  <conditionalFormatting sqref="S9:T12">
    <cfRule type="cellIs" dxfId="596" priority="28" stopIfTrue="1" operator="equal">
      <formula>0</formula>
    </cfRule>
  </conditionalFormatting>
  <conditionalFormatting sqref="N9:N12">
    <cfRule type="cellIs" dxfId="595" priority="27" stopIfTrue="1" operator="lessThan">
      <formula>5.5</formula>
    </cfRule>
  </conditionalFormatting>
  <conditionalFormatting sqref="R9:R12">
    <cfRule type="cellIs" dxfId="594" priority="26" stopIfTrue="1" operator="equal">
      <formula>0</formula>
    </cfRule>
  </conditionalFormatting>
  <conditionalFormatting sqref="Q9:Q12">
    <cfRule type="cellIs" dxfId="593" priority="25" stopIfTrue="1" operator="equal">
      <formula>0</formula>
    </cfRule>
  </conditionalFormatting>
  <conditionalFormatting sqref="J13:M18">
    <cfRule type="cellIs" dxfId="592" priority="24" stopIfTrue="1" operator="lessThan">
      <formula>5.5</formula>
    </cfRule>
  </conditionalFormatting>
  <conditionalFormatting sqref="Q13:R18">
    <cfRule type="cellIs" dxfId="591" priority="23" operator="lessThan">
      <formula>5</formula>
    </cfRule>
  </conditionalFormatting>
  <conditionalFormatting sqref="Q13:R18">
    <cfRule type="cellIs" dxfId="590" priority="22" stopIfTrue="1" operator="notEqual">
      <formula>"CNTN"</formula>
    </cfRule>
  </conditionalFormatting>
  <conditionalFormatting sqref="Q13:R18">
    <cfRule type="notContainsBlanks" dxfId="589" priority="20" stopIfTrue="1">
      <formula>LEN(TRIM(Q13))&gt;0</formula>
    </cfRule>
    <cfRule type="cellIs" dxfId="588" priority="21" operator="between">
      <formula>0</formula>
      <formula>3.9</formula>
    </cfRule>
  </conditionalFormatting>
  <conditionalFormatting sqref="Q13:T18">
    <cfRule type="notContainsBlanks" priority="19" stopIfTrue="1">
      <formula>LEN(TRIM(Q13))&gt;0</formula>
    </cfRule>
  </conditionalFormatting>
  <conditionalFormatting sqref="S13:T18">
    <cfRule type="cellIs" dxfId="587" priority="18" stopIfTrue="1" operator="equal">
      <formula>0</formula>
    </cfRule>
  </conditionalFormatting>
  <conditionalFormatting sqref="N13:N18">
    <cfRule type="cellIs" dxfId="586" priority="17" stopIfTrue="1" operator="lessThan">
      <formula>5.5</formula>
    </cfRule>
  </conditionalFormatting>
  <conditionalFormatting sqref="R13:R18">
    <cfRule type="cellIs" dxfId="585" priority="16" stopIfTrue="1" operator="equal">
      <formula>0</formula>
    </cfRule>
  </conditionalFormatting>
  <conditionalFormatting sqref="Q13:Q18">
    <cfRule type="cellIs" dxfId="584" priority="15" stopIfTrue="1" operator="equal">
      <formula>0</formula>
    </cfRule>
  </conditionalFormatting>
  <conditionalFormatting sqref="W9:W13">
    <cfRule type="cellIs" dxfId="583" priority="14" operator="between">
      <formula>0</formula>
      <formula>3.9</formula>
    </cfRule>
  </conditionalFormatting>
  <conditionalFormatting sqref="W9:W13">
    <cfRule type="cellIs" dxfId="582" priority="13" operator="lessThan">
      <formula>5</formula>
    </cfRule>
  </conditionalFormatting>
  <conditionalFormatting sqref="W9:W13">
    <cfRule type="cellIs" dxfId="581" priority="12" stopIfTrue="1" operator="notEqual">
      <formula>"CNTN"</formula>
    </cfRule>
  </conditionalFormatting>
  <conditionalFormatting sqref="W16:W18">
    <cfRule type="cellIs" dxfId="580" priority="11" operator="between">
      <formula>0</formula>
      <formula>3.9</formula>
    </cfRule>
  </conditionalFormatting>
  <conditionalFormatting sqref="W16:W18">
    <cfRule type="cellIs" dxfId="579" priority="10" operator="lessThan">
      <formula>5</formula>
    </cfRule>
  </conditionalFormatting>
  <conditionalFormatting sqref="W16:W18">
    <cfRule type="cellIs" dxfId="578" priority="9" stopIfTrue="1" operator="notEqual">
      <formula>"CNTN"</formula>
    </cfRule>
  </conditionalFormatting>
  <conditionalFormatting sqref="W15">
    <cfRule type="cellIs" dxfId="70" priority="8" operator="between">
      <formula>0</formula>
      <formula>3.9</formula>
    </cfRule>
  </conditionalFormatting>
  <conditionalFormatting sqref="W15">
    <cfRule type="cellIs" dxfId="68" priority="7" operator="lessThan">
      <formula>5</formula>
    </cfRule>
  </conditionalFormatting>
  <conditionalFormatting sqref="W15">
    <cfRule type="cellIs" dxfId="66" priority="6" stopIfTrue="1" operator="notEqual">
      <formula>"CNTN"</formula>
    </cfRule>
  </conditionalFormatting>
  <conditionalFormatting sqref="S15">
    <cfRule type="cellIs" dxfId="64" priority="5" operator="lessThan">
      <formula>5</formula>
    </cfRule>
  </conditionalFormatting>
  <conditionalFormatting sqref="S15">
    <cfRule type="cellIs" dxfId="62" priority="4" stopIfTrue="1" operator="notEqual">
      <formula>"CNTN"</formula>
    </cfRule>
  </conditionalFormatting>
  <conditionalFormatting sqref="S15">
    <cfRule type="notContainsBlanks" dxfId="60" priority="2" stopIfTrue="1">
      <formula>LEN(TRIM(S15))&gt;0</formula>
    </cfRule>
    <cfRule type="cellIs" dxfId="59" priority="3" operator="between">
      <formula>0</formula>
      <formula>3.9</formula>
    </cfRule>
  </conditionalFormatting>
  <conditionalFormatting sqref="S15">
    <cfRule type="cellIs" dxfId="56" priority="1" stopIfTrue="1" operator="equal">
      <formula>0</formula>
    </cfRule>
  </conditionalFormatting>
  <pageMargins left="0.11811023622047245" right="0" top="7.874015748031496E-2" bottom="0" header="0" footer="0"/>
  <pageSetup paperSize="9" orientation="landscape" r:id="rId1"/>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X64"/>
  <sheetViews>
    <sheetView zoomScale="85" zoomScaleNormal="85" workbookViewId="0">
      <pane xSplit="4" ySplit="8" topLeftCell="E19" activePane="bottomRight" state="frozen"/>
      <selection activeCell="T9" sqref="T9"/>
      <selection pane="topRight" activeCell="T9" sqref="T9"/>
      <selection pane="bottomLeft" activeCell="T9" sqref="T9"/>
      <selection pane="bottomRight" activeCell="W25" sqref="W25:X25"/>
    </sheetView>
  </sheetViews>
  <sheetFormatPr defaultRowHeight="21" customHeight="1"/>
  <cols>
    <col min="1" max="1" width="4.7109375" style="9" customWidth="1"/>
    <col min="2" max="2" width="10.140625" style="9" customWidth="1"/>
    <col min="3" max="3" width="14.7109375" style="9" customWidth="1"/>
    <col min="4" max="4" width="5.85546875" style="9" customWidth="1"/>
    <col min="5" max="5" width="9.285156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 style="9" customWidth="1"/>
    <col min="15" max="16" width="5.28515625" style="9" customWidth="1"/>
    <col min="17" max="20" width="4" style="9" customWidth="1"/>
    <col min="21" max="21" width="6.140625" style="9" customWidth="1"/>
    <col min="22" max="22" width="6.85546875" style="9" customWidth="1"/>
    <col min="23" max="23" width="9.28515625" style="9" customWidth="1"/>
    <col min="24"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692</v>
      </c>
      <c r="N3" s="4"/>
      <c r="O3" s="5"/>
      <c r="P3" s="5"/>
      <c r="Q3" s="5"/>
      <c r="R3" s="5"/>
      <c r="S3" s="5"/>
      <c r="T3" s="5"/>
      <c r="U3" s="5"/>
      <c r="V3" s="2"/>
      <c r="W3" s="2"/>
    </row>
    <row r="4" spans="1:24"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949" t="s">
        <v>5</v>
      </c>
      <c r="B5" s="958" t="s">
        <v>6</v>
      </c>
      <c r="C5" s="961" t="s">
        <v>7</v>
      </c>
      <c r="D5" s="962"/>
      <c r="E5" s="946" t="s">
        <v>8</v>
      </c>
      <c r="F5" s="949" t="s">
        <v>9</v>
      </c>
      <c r="G5" s="952" t="s">
        <v>10</v>
      </c>
      <c r="H5" s="952" t="s">
        <v>11</v>
      </c>
      <c r="I5" s="952" t="s">
        <v>12</v>
      </c>
      <c r="J5" s="956" t="s">
        <v>13</v>
      </c>
      <c r="K5" s="956"/>
      <c r="L5" s="956"/>
      <c r="M5" s="956"/>
      <c r="N5" s="956"/>
      <c r="O5" s="969" t="s">
        <v>14</v>
      </c>
      <c r="P5" s="970"/>
      <c r="Q5" s="953" t="s">
        <v>15</v>
      </c>
      <c r="R5" s="953" t="s">
        <v>16</v>
      </c>
      <c r="S5" s="953" t="s">
        <v>17</v>
      </c>
      <c r="T5" s="953" t="s">
        <v>18</v>
      </c>
      <c r="U5" s="953" t="s">
        <v>19</v>
      </c>
      <c r="V5" s="952" t="s">
        <v>20</v>
      </c>
      <c r="W5" s="978" t="s">
        <v>21</v>
      </c>
    </row>
    <row r="6" spans="1:24" ht="27" customHeight="1">
      <c r="A6" s="950"/>
      <c r="B6" s="959"/>
      <c r="C6" s="963"/>
      <c r="D6" s="964"/>
      <c r="E6" s="947"/>
      <c r="F6" s="950"/>
      <c r="G6" s="950"/>
      <c r="H6" s="967"/>
      <c r="I6" s="967"/>
      <c r="J6" s="954" t="s">
        <v>38</v>
      </c>
      <c r="K6" s="954" t="s">
        <v>23</v>
      </c>
      <c r="L6" s="954" t="s">
        <v>24</v>
      </c>
      <c r="M6" s="954" t="s">
        <v>25</v>
      </c>
      <c r="N6" s="953" t="s">
        <v>26</v>
      </c>
      <c r="O6" s="971"/>
      <c r="P6" s="972"/>
      <c r="Q6" s="954"/>
      <c r="R6" s="954"/>
      <c r="S6" s="954"/>
      <c r="T6" s="954"/>
      <c r="U6" s="954"/>
      <c r="V6" s="967"/>
      <c r="W6" s="979"/>
    </row>
    <row r="7" spans="1:24" ht="21" customHeight="1">
      <c r="A7" s="951"/>
      <c r="B7" s="960"/>
      <c r="C7" s="965"/>
      <c r="D7" s="966"/>
      <c r="E7" s="948"/>
      <c r="F7" s="951"/>
      <c r="G7" s="951"/>
      <c r="H7" s="968"/>
      <c r="I7" s="968"/>
      <c r="J7" s="955"/>
      <c r="K7" s="955"/>
      <c r="L7" s="955"/>
      <c r="M7" s="955"/>
      <c r="N7" s="955"/>
      <c r="O7" s="10" t="s">
        <v>27</v>
      </c>
      <c r="P7" s="10" t="s">
        <v>28</v>
      </c>
      <c r="Q7" s="955"/>
      <c r="R7" s="955"/>
      <c r="S7" s="955"/>
      <c r="T7" s="955"/>
      <c r="U7" s="955"/>
      <c r="V7" s="968"/>
      <c r="W7" s="980"/>
    </row>
    <row r="8" spans="1:24" s="22" customFormat="1" ht="28.5" customHeight="1">
      <c r="A8" s="11"/>
      <c r="B8" s="63" t="s">
        <v>39</v>
      </c>
      <c r="C8" s="13"/>
      <c r="D8" s="715"/>
      <c r="E8" s="716"/>
      <c r="F8" s="717"/>
      <c r="G8" s="16"/>
      <c r="H8" s="16">
        <v>123</v>
      </c>
      <c r="I8" s="16">
        <v>138</v>
      </c>
      <c r="J8" s="16">
        <v>13</v>
      </c>
      <c r="K8" s="16">
        <v>17</v>
      </c>
      <c r="L8" s="16">
        <v>21</v>
      </c>
      <c r="M8" s="16">
        <v>25</v>
      </c>
      <c r="N8" s="16">
        <v>26</v>
      </c>
      <c r="O8" s="16">
        <v>139</v>
      </c>
      <c r="P8" s="16"/>
      <c r="Q8" s="17">
        <v>34</v>
      </c>
      <c r="R8" s="17">
        <v>38</v>
      </c>
      <c r="S8" s="18">
        <v>29</v>
      </c>
      <c r="T8" s="18">
        <v>30</v>
      </c>
      <c r="U8" s="18">
        <v>28</v>
      </c>
      <c r="V8" s="19"/>
      <c r="W8" s="20"/>
    </row>
    <row r="9" spans="1:24" ht="20.25" customHeight="1">
      <c r="A9" s="23">
        <v>1</v>
      </c>
      <c r="B9" s="738">
        <v>2020263401</v>
      </c>
      <c r="C9" s="25" t="s">
        <v>152</v>
      </c>
      <c r="D9" s="26" t="s">
        <v>740</v>
      </c>
      <c r="E9" s="27">
        <v>33951</v>
      </c>
      <c r="F9" s="28" t="s">
        <v>171</v>
      </c>
      <c r="G9" s="28" t="s">
        <v>45</v>
      </c>
      <c r="H9" s="29">
        <v>126</v>
      </c>
      <c r="I9" s="30">
        <v>8.6</v>
      </c>
      <c r="J9" s="31">
        <v>9</v>
      </c>
      <c r="K9" s="31">
        <v>8.4</v>
      </c>
      <c r="L9" s="31">
        <v>9.5</v>
      </c>
      <c r="M9" s="31">
        <v>8</v>
      </c>
      <c r="N9" s="30">
        <v>9.08</v>
      </c>
      <c r="O9" s="30">
        <v>8.4600000000000009</v>
      </c>
      <c r="P9" s="32">
        <v>3.64</v>
      </c>
      <c r="Q9" s="33" t="s">
        <v>46</v>
      </c>
      <c r="R9" s="33" t="s">
        <v>46</v>
      </c>
      <c r="S9" s="33" t="s">
        <v>46</v>
      </c>
      <c r="T9" s="33" t="s">
        <v>46</v>
      </c>
      <c r="U9" s="718" t="s">
        <v>85</v>
      </c>
      <c r="V9" s="35"/>
      <c r="W9" s="670" t="s">
        <v>48</v>
      </c>
      <c r="X9" s="671" t="s">
        <v>638</v>
      </c>
    </row>
    <row r="10" spans="1:24" ht="20.25" customHeight="1">
      <c r="A10" s="38">
        <f>A9+1</f>
        <v>2</v>
      </c>
      <c r="B10" s="739">
        <v>2020265046</v>
      </c>
      <c r="C10" s="40" t="s">
        <v>741</v>
      </c>
      <c r="D10" s="41" t="s">
        <v>742</v>
      </c>
      <c r="E10" s="42">
        <v>33504</v>
      </c>
      <c r="F10" s="43" t="s">
        <v>51</v>
      </c>
      <c r="G10" s="43" t="s">
        <v>45</v>
      </c>
      <c r="H10" s="44">
        <v>126</v>
      </c>
      <c r="I10" s="45">
        <v>8.35</v>
      </c>
      <c r="J10" s="46">
        <v>8</v>
      </c>
      <c r="K10" s="46">
        <v>6.4</v>
      </c>
      <c r="L10" s="46">
        <v>8.3000000000000007</v>
      </c>
      <c r="M10" s="46">
        <v>8</v>
      </c>
      <c r="N10" s="45">
        <v>7.8</v>
      </c>
      <c r="O10" s="45">
        <v>8.1300000000000008</v>
      </c>
      <c r="P10" s="47">
        <v>3.56</v>
      </c>
      <c r="Q10" s="48" t="s">
        <v>46</v>
      </c>
      <c r="R10" s="48" t="s">
        <v>46</v>
      </c>
      <c r="S10" s="48" t="s">
        <v>46</v>
      </c>
      <c r="T10" s="48" t="s">
        <v>46</v>
      </c>
      <c r="U10" s="723" t="s">
        <v>47</v>
      </c>
      <c r="V10" s="50"/>
      <c r="W10" s="670" t="s">
        <v>48</v>
      </c>
      <c r="X10" s="671" t="s">
        <v>638</v>
      </c>
    </row>
    <row r="11" spans="1:24" ht="20.25" customHeight="1">
      <c r="A11" s="38">
        <f t="shared" ref="A11:A56" si="0">A10+1</f>
        <v>3</v>
      </c>
      <c r="B11" s="740">
        <v>2020266667</v>
      </c>
      <c r="C11" s="40" t="s">
        <v>743</v>
      </c>
      <c r="D11" s="41" t="s">
        <v>293</v>
      </c>
      <c r="E11" s="42">
        <v>33603</v>
      </c>
      <c r="F11" s="43" t="s">
        <v>744</v>
      </c>
      <c r="G11" s="43" t="s">
        <v>45</v>
      </c>
      <c r="H11" s="44">
        <v>126</v>
      </c>
      <c r="I11" s="45">
        <v>7.65</v>
      </c>
      <c r="J11" s="46">
        <v>8</v>
      </c>
      <c r="K11" s="46">
        <v>7.8</v>
      </c>
      <c r="L11" s="46">
        <v>8.6</v>
      </c>
      <c r="M11" s="46">
        <v>8</v>
      </c>
      <c r="N11" s="45">
        <v>8.1999999999999993</v>
      </c>
      <c r="O11" s="45">
        <v>7.67</v>
      </c>
      <c r="P11" s="47">
        <v>3.32</v>
      </c>
      <c r="Q11" s="48" t="s">
        <v>46</v>
      </c>
      <c r="R11" s="48" t="s">
        <v>46</v>
      </c>
      <c r="S11" s="48" t="s">
        <v>46</v>
      </c>
      <c r="T11" s="48" t="s">
        <v>46</v>
      </c>
      <c r="U11" s="723" t="s">
        <v>47</v>
      </c>
      <c r="V11" s="50"/>
      <c r="W11" s="670" t="s">
        <v>48</v>
      </c>
      <c r="X11" s="671" t="s">
        <v>638</v>
      </c>
    </row>
    <row r="12" spans="1:24" ht="20.25" customHeight="1">
      <c r="A12" s="38">
        <f t="shared" si="0"/>
        <v>4</v>
      </c>
      <c r="B12" s="739">
        <v>2020263348</v>
      </c>
      <c r="C12" s="40" t="s">
        <v>137</v>
      </c>
      <c r="D12" s="41" t="s">
        <v>90</v>
      </c>
      <c r="E12" s="42">
        <v>34036</v>
      </c>
      <c r="F12" s="43" t="s">
        <v>65</v>
      </c>
      <c r="G12" s="43" t="s">
        <v>45</v>
      </c>
      <c r="H12" s="44">
        <v>128</v>
      </c>
      <c r="I12" s="45">
        <v>8.5399999999999991</v>
      </c>
      <c r="J12" s="46">
        <v>7.8</v>
      </c>
      <c r="K12" s="46">
        <v>8.9</v>
      </c>
      <c r="L12" s="46">
        <v>9.8000000000000007</v>
      </c>
      <c r="M12" s="46">
        <v>7.5</v>
      </c>
      <c r="N12" s="45">
        <v>8.82</v>
      </c>
      <c r="O12" s="45">
        <v>8.5</v>
      </c>
      <c r="P12" s="47">
        <v>3.74</v>
      </c>
      <c r="Q12" s="48" t="s">
        <v>46</v>
      </c>
      <c r="R12" s="48" t="s">
        <v>46</v>
      </c>
      <c r="S12" s="48" t="s">
        <v>46</v>
      </c>
      <c r="T12" s="48" t="s">
        <v>46</v>
      </c>
      <c r="U12" s="723" t="s">
        <v>47</v>
      </c>
      <c r="V12" s="50"/>
      <c r="W12" s="670" t="s">
        <v>48</v>
      </c>
      <c r="X12" s="671" t="s">
        <v>638</v>
      </c>
    </row>
    <row r="13" spans="1:24" ht="20.25" customHeight="1">
      <c r="A13" s="38">
        <f t="shared" si="0"/>
        <v>5</v>
      </c>
      <c r="B13" s="739">
        <v>2020265831</v>
      </c>
      <c r="C13" s="40" t="s">
        <v>155</v>
      </c>
      <c r="D13" s="41" t="s">
        <v>170</v>
      </c>
      <c r="E13" s="42">
        <v>34136</v>
      </c>
      <c r="F13" s="43" t="s">
        <v>51</v>
      </c>
      <c r="G13" s="43" t="s">
        <v>45</v>
      </c>
      <c r="H13" s="44">
        <v>127</v>
      </c>
      <c r="I13" s="45">
        <v>8.39</v>
      </c>
      <c r="J13" s="46">
        <v>8</v>
      </c>
      <c r="K13" s="46">
        <v>9.1</v>
      </c>
      <c r="L13" s="46">
        <v>7.5</v>
      </c>
      <c r="M13" s="46">
        <v>7</v>
      </c>
      <c r="N13" s="45">
        <v>8.02</v>
      </c>
      <c r="O13" s="45">
        <v>8.2799999999999994</v>
      </c>
      <c r="P13" s="47">
        <v>3.61</v>
      </c>
      <c r="Q13" s="48" t="s">
        <v>46</v>
      </c>
      <c r="R13" s="48" t="s">
        <v>46</v>
      </c>
      <c r="S13" s="48" t="s">
        <v>46</v>
      </c>
      <c r="T13" s="48" t="s">
        <v>46</v>
      </c>
      <c r="U13" s="723" t="s">
        <v>47</v>
      </c>
      <c r="V13" s="50"/>
      <c r="W13" s="670" t="s">
        <v>48</v>
      </c>
      <c r="X13" s="671" t="s">
        <v>638</v>
      </c>
    </row>
    <row r="14" spans="1:24" ht="20.25" customHeight="1">
      <c r="A14" s="38">
        <f t="shared" si="0"/>
        <v>6</v>
      </c>
      <c r="B14" s="739">
        <v>2020263325</v>
      </c>
      <c r="C14" s="40" t="s">
        <v>219</v>
      </c>
      <c r="D14" s="41" t="s">
        <v>82</v>
      </c>
      <c r="E14" s="42">
        <v>34030</v>
      </c>
      <c r="F14" s="43" t="s">
        <v>65</v>
      </c>
      <c r="G14" s="43" t="s">
        <v>45</v>
      </c>
      <c r="H14" s="44">
        <v>127</v>
      </c>
      <c r="I14" s="45">
        <v>8.49</v>
      </c>
      <c r="J14" s="46">
        <v>8.5</v>
      </c>
      <c r="K14" s="46">
        <v>8.9</v>
      </c>
      <c r="L14" s="46">
        <v>7.1</v>
      </c>
      <c r="M14" s="46">
        <v>8.5</v>
      </c>
      <c r="N14" s="45">
        <v>8.02</v>
      </c>
      <c r="O14" s="45">
        <v>8.43</v>
      </c>
      <c r="P14" s="47">
        <v>3.69</v>
      </c>
      <c r="Q14" s="48" t="s">
        <v>46</v>
      </c>
      <c r="R14" s="48" t="s">
        <v>46</v>
      </c>
      <c r="S14" s="48" t="s">
        <v>46</v>
      </c>
      <c r="T14" s="48" t="s">
        <v>46</v>
      </c>
      <c r="U14" s="723" t="s">
        <v>47</v>
      </c>
      <c r="V14" s="50"/>
      <c r="W14" s="670" t="s">
        <v>48</v>
      </c>
      <c r="X14" s="671" t="s">
        <v>638</v>
      </c>
    </row>
    <row r="15" spans="1:24" ht="20.25" customHeight="1">
      <c r="A15" s="38">
        <f t="shared" si="0"/>
        <v>7</v>
      </c>
      <c r="B15" s="740">
        <v>2021265893</v>
      </c>
      <c r="C15" s="40" t="s">
        <v>745</v>
      </c>
      <c r="D15" s="41" t="s">
        <v>131</v>
      </c>
      <c r="E15" s="42">
        <v>33970</v>
      </c>
      <c r="F15" s="43" t="s">
        <v>65</v>
      </c>
      <c r="G15" s="43" t="s">
        <v>68</v>
      </c>
      <c r="H15" s="44">
        <v>123</v>
      </c>
      <c r="I15" s="45">
        <v>7.89</v>
      </c>
      <c r="J15" s="46">
        <v>8.5</v>
      </c>
      <c r="K15" s="46">
        <v>5.4</v>
      </c>
      <c r="L15" s="46">
        <v>8.1</v>
      </c>
      <c r="M15" s="46">
        <v>9</v>
      </c>
      <c r="N15" s="45">
        <v>7.72</v>
      </c>
      <c r="O15" s="45">
        <v>7.24</v>
      </c>
      <c r="P15" s="47">
        <v>3.09</v>
      </c>
      <c r="Q15" s="48" t="s">
        <v>46</v>
      </c>
      <c r="R15" s="48" t="s">
        <v>46</v>
      </c>
      <c r="S15" s="48" t="s">
        <v>46</v>
      </c>
      <c r="T15" s="48" t="s">
        <v>46</v>
      </c>
      <c r="U15" s="723" t="s">
        <v>85</v>
      </c>
      <c r="V15" s="50"/>
      <c r="W15" s="36" t="s">
        <v>40</v>
      </c>
      <c r="X15" s="734" t="s">
        <v>781</v>
      </c>
    </row>
    <row r="16" spans="1:24" ht="20.25" customHeight="1">
      <c r="A16" s="38">
        <f t="shared" si="0"/>
        <v>8</v>
      </c>
      <c r="B16" s="740">
        <v>171325857</v>
      </c>
      <c r="C16" s="40" t="s">
        <v>746</v>
      </c>
      <c r="D16" s="41" t="s">
        <v>134</v>
      </c>
      <c r="E16" s="42">
        <v>34201</v>
      </c>
      <c r="F16" s="43" t="s">
        <v>44</v>
      </c>
      <c r="G16" s="43" t="s">
        <v>45</v>
      </c>
      <c r="H16" s="44">
        <v>131</v>
      </c>
      <c r="I16" s="45">
        <v>7.41</v>
      </c>
      <c r="J16" s="46">
        <v>8.5</v>
      </c>
      <c r="K16" s="46">
        <v>8.3000000000000007</v>
      </c>
      <c r="L16" s="46">
        <v>8.3000000000000007</v>
      </c>
      <c r="M16" s="46">
        <v>8</v>
      </c>
      <c r="N16" s="45">
        <v>8.3800000000000008</v>
      </c>
      <c r="O16" s="45">
        <v>7.43</v>
      </c>
      <c r="P16" s="47">
        <v>3.13</v>
      </c>
      <c r="Q16" s="48" t="s">
        <v>46</v>
      </c>
      <c r="R16" s="48" t="s">
        <v>46</v>
      </c>
      <c r="S16" s="48" t="s">
        <v>46</v>
      </c>
      <c r="T16" s="48" t="s">
        <v>46</v>
      </c>
      <c r="U16" s="723" t="s">
        <v>47</v>
      </c>
      <c r="V16" s="50"/>
      <c r="W16" s="670" t="s">
        <v>48</v>
      </c>
      <c r="X16" s="671" t="s">
        <v>638</v>
      </c>
    </row>
    <row r="17" spans="1:24" ht="20.25" customHeight="1">
      <c r="A17" s="38">
        <f t="shared" si="0"/>
        <v>9</v>
      </c>
      <c r="B17" s="740">
        <v>161325821</v>
      </c>
      <c r="C17" s="40" t="s">
        <v>312</v>
      </c>
      <c r="D17" s="41" t="s">
        <v>294</v>
      </c>
      <c r="E17" s="42">
        <v>33615</v>
      </c>
      <c r="F17" s="43" t="s">
        <v>65</v>
      </c>
      <c r="G17" s="43" t="s">
        <v>68</v>
      </c>
      <c r="H17" s="44">
        <v>126</v>
      </c>
      <c r="I17" s="45">
        <v>7.02</v>
      </c>
      <c r="J17" s="46">
        <v>6.5</v>
      </c>
      <c r="K17" s="46">
        <v>7.1</v>
      </c>
      <c r="L17" s="46">
        <v>6.3</v>
      </c>
      <c r="M17" s="46">
        <v>7</v>
      </c>
      <c r="N17" s="45">
        <v>6.54</v>
      </c>
      <c r="O17" s="45">
        <v>6.93</v>
      </c>
      <c r="P17" s="47">
        <v>2.82</v>
      </c>
      <c r="Q17" s="48" t="s">
        <v>46</v>
      </c>
      <c r="R17" s="48" t="s">
        <v>46</v>
      </c>
      <c r="S17" s="48" t="s">
        <v>46</v>
      </c>
      <c r="T17" s="48" t="s">
        <v>46</v>
      </c>
      <c r="U17" s="723" t="s">
        <v>85</v>
      </c>
      <c r="V17" s="50"/>
      <c r="W17" s="670" t="s">
        <v>48</v>
      </c>
      <c r="X17" s="671" t="s">
        <v>638</v>
      </c>
    </row>
    <row r="18" spans="1:24" ht="20.25" customHeight="1">
      <c r="A18" s="38">
        <f t="shared" si="0"/>
        <v>10</v>
      </c>
      <c r="B18" s="740">
        <v>171325952</v>
      </c>
      <c r="C18" s="40" t="s">
        <v>747</v>
      </c>
      <c r="D18" s="41" t="s">
        <v>142</v>
      </c>
      <c r="E18" s="42">
        <v>34158</v>
      </c>
      <c r="F18" s="43" t="s">
        <v>65</v>
      </c>
      <c r="G18" s="43" t="s">
        <v>45</v>
      </c>
      <c r="H18" s="44">
        <v>128</v>
      </c>
      <c r="I18" s="45">
        <v>7.23</v>
      </c>
      <c r="J18" s="46">
        <v>7</v>
      </c>
      <c r="K18" s="46">
        <v>5.8</v>
      </c>
      <c r="L18" s="46">
        <v>8.8000000000000007</v>
      </c>
      <c r="M18" s="46">
        <v>8</v>
      </c>
      <c r="N18" s="45">
        <v>7.48</v>
      </c>
      <c r="O18" s="45">
        <v>7.14</v>
      </c>
      <c r="P18" s="47">
        <v>2.97</v>
      </c>
      <c r="Q18" s="48" t="s">
        <v>46</v>
      </c>
      <c r="R18" s="48" t="s">
        <v>46</v>
      </c>
      <c r="S18" s="48" t="s">
        <v>46</v>
      </c>
      <c r="T18" s="48" t="s">
        <v>46</v>
      </c>
      <c r="U18" s="723" t="s">
        <v>47</v>
      </c>
      <c r="V18" s="50"/>
      <c r="W18" s="670" t="s">
        <v>48</v>
      </c>
      <c r="X18" s="671" t="s">
        <v>638</v>
      </c>
    </row>
    <row r="19" spans="1:24" ht="20.25" customHeight="1">
      <c r="A19" s="38">
        <f t="shared" si="0"/>
        <v>11</v>
      </c>
      <c r="B19" s="740">
        <v>171325982</v>
      </c>
      <c r="C19" s="40" t="s">
        <v>748</v>
      </c>
      <c r="D19" s="41" t="s">
        <v>145</v>
      </c>
      <c r="E19" s="42">
        <v>34324</v>
      </c>
      <c r="F19" s="43" t="s">
        <v>51</v>
      </c>
      <c r="G19" s="43" t="s">
        <v>45</v>
      </c>
      <c r="H19" s="44">
        <v>131</v>
      </c>
      <c r="I19" s="45">
        <v>7.42</v>
      </c>
      <c r="J19" s="46">
        <v>7.7</v>
      </c>
      <c r="K19" s="46">
        <v>7.5</v>
      </c>
      <c r="L19" s="46">
        <v>7.5</v>
      </c>
      <c r="M19" s="46">
        <v>8.5</v>
      </c>
      <c r="N19" s="45">
        <v>7.58</v>
      </c>
      <c r="O19" s="45">
        <v>7.4</v>
      </c>
      <c r="P19" s="47">
        <v>3.1</v>
      </c>
      <c r="Q19" s="48" t="s">
        <v>46</v>
      </c>
      <c r="R19" s="48" t="s">
        <v>46</v>
      </c>
      <c r="S19" s="48" t="s">
        <v>46</v>
      </c>
      <c r="T19" s="48" t="s">
        <v>46</v>
      </c>
      <c r="U19" s="723" t="s">
        <v>47</v>
      </c>
      <c r="V19" s="50"/>
      <c r="W19" s="670" t="s">
        <v>48</v>
      </c>
      <c r="X19" s="671" t="s">
        <v>638</v>
      </c>
    </row>
    <row r="20" spans="1:24" ht="20.25" customHeight="1">
      <c r="A20" s="38">
        <f t="shared" si="0"/>
        <v>12</v>
      </c>
      <c r="B20" s="740">
        <v>171326099</v>
      </c>
      <c r="C20" s="40" t="s">
        <v>749</v>
      </c>
      <c r="D20" s="41" t="s">
        <v>167</v>
      </c>
      <c r="E20" s="42">
        <v>34205</v>
      </c>
      <c r="F20" s="43" t="s">
        <v>51</v>
      </c>
      <c r="G20" s="43" t="s">
        <v>45</v>
      </c>
      <c r="H20" s="44">
        <v>128</v>
      </c>
      <c r="I20" s="45">
        <v>7.53</v>
      </c>
      <c r="J20" s="46">
        <v>8.5</v>
      </c>
      <c r="K20" s="46">
        <v>6.4</v>
      </c>
      <c r="L20" s="46">
        <v>8</v>
      </c>
      <c r="M20" s="46">
        <v>8.5</v>
      </c>
      <c r="N20" s="45">
        <v>7.88</v>
      </c>
      <c r="O20" s="45">
        <v>7.53</v>
      </c>
      <c r="P20" s="47">
        <v>3.18</v>
      </c>
      <c r="Q20" s="48" t="s">
        <v>46</v>
      </c>
      <c r="R20" s="48" t="s">
        <v>46</v>
      </c>
      <c r="S20" s="48" t="s">
        <v>46</v>
      </c>
      <c r="T20" s="48" t="s">
        <v>46</v>
      </c>
      <c r="U20" s="723" t="s">
        <v>47</v>
      </c>
      <c r="V20" s="50"/>
      <c r="W20" s="1062" t="s">
        <v>48</v>
      </c>
      <c r="X20" s="1060" t="s">
        <v>859</v>
      </c>
    </row>
    <row r="21" spans="1:24" ht="20.25" customHeight="1">
      <c r="A21" s="38">
        <f t="shared" si="0"/>
        <v>13</v>
      </c>
      <c r="B21" s="740">
        <v>171328805</v>
      </c>
      <c r="C21" s="40" t="s">
        <v>137</v>
      </c>
      <c r="D21" s="41" t="s">
        <v>154</v>
      </c>
      <c r="E21" s="42">
        <v>33619</v>
      </c>
      <c r="F21" s="43" t="s">
        <v>65</v>
      </c>
      <c r="G21" s="43" t="s">
        <v>45</v>
      </c>
      <c r="H21" s="44">
        <v>126</v>
      </c>
      <c r="I21" s="45">
        <v>7.09</v>
      </c>
      <c r="J21" s="46">
        <v>7.5</v>
      </c>
      <c r="K21" s="46">
        <v>3.5</v>
      </c>
      <c r="L21" s="46">
        <v>4.5</v>
      </c>
      <c r="M21" s="46">
        <v>7</v>
      </c>
      <c r="N21" s="45">
        <v>5.5</v>
      </c>
      <c r="O21" s="45">
        <v>6.8</v>
      </c>
      <c r="P21" s="47">
        <v>2.79</v>
      </c>
      <c r="Q21" s="48" t="s">
        <v>46</v>
      </c>
      <c r="R21" s="48" t="s">
        <v>46</v>
      </c>
      <c r="S21" s="48" t="s">
        <v>46</v>
      </c>
      <c r="T21" s="48" t="s">
        <v>46</v>
      </c>
      <c r="U21" s="723" t="s">
        <v>47</v>
      </c>
      <c r="V21" s="50"/>
      <c r="W21" s="36" t="s">
        <v>40</v>
      </c>
      <c r="X21" s="734" t="s">
        <v>781</v>
      </c>
    </row>
    <row r="22" spans="1:24" ht="20.25" customHeight="1">
      <c r="A22" s="38">
        <f t="shared" si="0"/>
        <v>14</v>
      </c>
      <c r="B22" s="740">
        <v>171325916</v>
      </c>
      <c r="C22" s="40" t="s">
        <v>113</v>
      </c>
      <c r="D22" s="41" t="s">
        <v>750</v>
      </c>
      <c r="E22" s="42">
        <v>34138</v>
      </c>
      <c r="F22" s="43" t="s">
        <v>80</v>
      </c>
      <c r="G22" s="43" t="s">
        <v>45</v>
      </c>
      <c r="H22" s="44">
        <v>129</v>
      </c>
      <c r="I22" s="45">
        <v>6.71</v>
      </c>
      <c r="J22" s="46">
        <v>8</v>
      </c>
      <c r="K22" s="46">
        <v>6.8</v>
      </c>
      <c r="L22" s="46">
        <v>6</v>
      </c>
      <c r="M22" s="46">
        <v>8</v>
      </c>
      <c r="N22" s="45">
        <v>6.96</v>
      </c>
      <c r="O22" s="45">
        <v>6.69</v>
      </c>
      <c r="P22" s="47">
        <v>2.65</v>
      </c>
      <c r="Q22" s="48" t="s">
        <v>46</v>
      </c>
      <c r="R22" s="48" t="s">
        <v>46</v>
      </c>
      <c r="S22" s="48" t="s">
        <v>46</v>
      </c>
      <c r="T22" s="48" t="s">
        <v>46</v>
      </c>
      <c r="U22" s="723" t="s">
        <v>47</v>
      </c>
      <c r="V22" s="50"/>
      <c r="W22" s="670" t="s">
        <v>48</v>
      </c>
      <c r="X22" s="671" t="s">
        <v>638</v>
      </c>
    </row>
    <row r="23" spans="1:24" ht="20.25" customHeight="1">
      <c r="A23" s="38">
        <f t="shared" si="0"/>
        <v>15</v>
      </c>
      <c r="B23" s="740">
        <v>171325992</v>
      </c>
      <c r="C23" s="40" t="s">
        <v>751</v>
      </c>
      <c r="D23" s="41" t="s">
        <v>145</v>
      </c>
      <c r="E23" s="42">
        <v>34307</v>
      </c>
      <c r="F23" s="43" t="s">
        <v>44</v>
      </c>
      <c r="G23" s="43" t="s">
        <v>45</v>
      </c>
      <c r="H23" s="44">
        <v>131</v>
      </c>
      <c r="I23" s="45">
        <v>6.58</v>
      </c>
      <c r="J23" s="46">
        <v>7</v>
      </c>
      <c r="K23" s="46">
        <v>5.7</v>
      </c>
      <c r="L23" s="46">
        <v>5.6</v>
      </c>
      <c r="M23" s="46">
        <v>8</v>
      </c>
      <c r="N23" s="45">
        <v>6.18</v>
      </c>
      <c r="O23" s="45">
        <v>6.56</v>
      </c>
      <c r="P23" s="47">
        <v>2.59</v>
      </c>
      <c r="Q23" s="48" t="s">
        <v>46</v>
      </c>
      <c r="R23" s="48" t="s">
        <v>46</v>
      </c>
      <c r="S23" s="48" t="s">
        <v>46</v>
      </c>
      <c r="T23" s="48" t="s">
        <v>46</v>
      </c>
      <c r="U23" s="723" t="s">
        <v>47</v>
      </c>
      <c r="V23" s="50"/>
      <c r="W23" s="670" t="s">
        <v>48</v>
      </c>
      <c r="X23" s="671" t="s">
        <v>638</v>
      </c>
    </row>
    <row r="24" spans="1:24" ht="20.25" customHeight="1">
      <c r="A24" s="38">
        <f t="shared" si="0"/>
        <v>16</v>
      </c>
      <c r="B24" s="740">
        <v>171326068</v>
      </c>
      <c r="C24" s="40" t="s">
        <v>752</v>
      </c>
      <c r="D24" s="41" t="s">
        <v>154</v>
      </c>
      <c r="E24" s="42">
        <v>34124</v>
      </c>
      <c r="F24" s="43" t="s">
        <v>80</v>
      </c>
      <c r="G24" s="43" t="s">
        <v>45</v>
      </c>
      <c r="H24" s="44">
        <v>126</v>
      </c>
      <c r="I24" s="45">
        <v>6.79</v>
      </c>
      <c r="J24" s="46">
        <v>6.3</v>
      </c>
      <c r="K24" s="46">
        <v>4.5999999999999996</v>
      </c>
      <c r="L24" s="46">
        <v>5.5</v>
      </c>
      <c r="M24" s="46">
        <v>8</v>
      </c>
      <c r="N24" s="45">
        <v>5.64</v>
      </c>
      <c r="O24" s="45">
        <v>6.48</v>
      </c>
      <c r="P24" s="47">
        <v>2.59</v>
      </c>
      <c r="Q24" s="48" t="s">
        <v>46</v>
      </c>
      <c r="R24" s="48" t="s">
        <v>46</v>
      </c>
      <c r="S24" s="48" t="s">
        <v>46</v>
      </c>
      <c r="T24" s="48" t="s">
        <v>46</v>
      </c>
      <c r="U24" s="723" t="s">
        <v>47</v>
      </c>
      <c r="V24" s="50"/>
      <c r="W24" s="36" t="s">
        <v>40</v>
      </c>
      <c r="X24" s="734" t="s">
        <v>781</v>
      </c>
    </row>
    <row r="25" spans="1:24" ht="20.25" customHeight="1">
      <c r="A25" s="38">
        <f t="shared" si="0"/>
        <v>17</v>
      </c>
      <c r="B25" s="740">
        <v>171326100</v>
      </c>
      <c r="C25" s="40" t="s">
        <v>753</v>
      </c>
      <c r="D25" s="41" t="s">
        <v>754</v>
      </c>
      <c r="E25" s="42">
        <v>33356</v>
      </c>
      <c r="F25" s="43" t="s">
        <v>80</v>
      </c>
      <c r="G25" s="43" t="s">
        <v>68</v>
      </c>
      <c r="H25" s="44">
        <v>129</v>
      </c>
      <c r="I25" s="45">
        <v>6.93</v>
      </c>
      <c r="J25" s="46">
        <v>8.5</v>
      </c>
      <c r="K25" s="46">
        <v>5.9</v>
      </c>
      <c r="L25" s="46">
        <v>6.6</v>
      </c>
      <c r="M25" s="46">
        <v>7.5</v>
      </c>
      <c r="N25" s="45">
        <v>7.22</v>
      </c>
      <c r="O25" s="45">
        <v>6.93</v>
      </c>
      <c r="P25" s="47">
        <v>2.8</v>
      </c>
      <c r="Q25" s="48" t="s">
        <v>46</v>
      </c>
      <c r="R25" s="48" t="s">
        <v>46</v>
      </c>
      <c r="S25" s="48" t="s">
        <v>46</v>
      </c>
      <c r="T25" s="48" t="s">
        <v>46</v>
      </c>
      <c r="U25" s="723" t="s">
        <v>47</v>
      </c>
      <c r="V25" s="50"/>
      <c r="W25" s="1062" t="s">
        <v>48</v>
      </c>
      <c r="X25" s="1060" t="s">
        <v>859</v>
      </c>
    </row>
    <row r="26" spans="1:24" ht="20.25" customHeight="1">
      <c r="A26" s="38">
        <f t="shared" si="0"/>
        <v>18</v>
      </c>
      <c r="B26" s="740">
        <v>171326122</v>
      </c>
      <c r="C26" s="40" t="s">
        <v>755</v>
      </c>
      <c r="D26" s="41" t="s">
        <v>756</v>
      </c>
      <c r="E26" s="42">
        <v>33813</v>
      </c>
      <c r="F26" s="43" t="s">
        <v>132</v>
      </c>
      <c r="G26" s="43" t="s">
        <v>68</v>
      </c>
      <c r="H26" s="44">
        <v>124</v>
      </c>
      <c r="I26" s="45">
        <v>6.41</v>
      </c>
      <c r="J26" s="46">
        <v>7.8</v>
      </c>
      <c r="K26" s="46">
        <v>4.5999999999999996</v>
      </c>
      <c r="L26" s="46">
        <v>5.8</v>
      </c>
      <c r="M26" s="46">
        <v>6.8</v>
      </c>
      <c r="N26" s="45">
        <v>6.36</v>
      </c>
      <c r="O26" s="45">
        <v>6.14</v>
      </c>
      <c r="P26" s="47">
        <v>2.36</v>
      </c>
      <c r="Q26" s="48" t="s">
        <v>46</v>
      </c>
      <c r="R26" s="48" t="s">
        <v>46</v>
      </c>
      <c r="S26" s="48" t="s">
        <v>46</v>
      </c>
      <c r="T26" s="48" t="s">
        <v>46</v>
      </c>
      <c r="U26" s="723" t="s">
        <v>47</v>
      </c>
      <c r="V26" s="50"/>
      <c r="W26" s="36" t="s">
        <v>40</v>
      </c>
      <c r="X26" s="734" t="s">
        <v>781</v>
      </c>
    </row>
    <row r="27" spans="1:24" ht="20.25" customHeight="1">
      <c r="A27" s="38">
        <f t="shared" si="0"/>
        <v>19</v>
      </c>
      <c r="B27" s="740">
        <v>171326170</v>
      </c>
      <c r="C27" s="40" t="s">
        <v>757</v>
      </c>
      <c r="D27" s="41" t="s">
        <v>173</v>
      </c>
      <c r="E27" s="42">
        <v>34001</v>
      </c>
      <c r="F27" s="43" t="s">
        <v>44</v>
      </c>
      <c r="G27" s="43" t="s">
        <v>45</v>
      </c>
      <c r="H27" s="44">
        <v>131</v>
      </c>
      <c r="I27" s="45">
        <v>7.31</v>
      </c>
      <c r="J27" s="46">
        <v>6.9</v>
      </c>
      <c r="K27" s="46">
        <v>6.9</v>
      </c>
      <c r="L27" s="46">
        <v>7.1</v>
      </c>
      <c r="M27" s="46">
        <v>8.5</v>
      </c>
      <c r="N27" s="45">
        <v>6.98</v>
      </c>
      <c r="O27" s="45">
        <v>7.3</v>
      </c>
      <c r="P27" s="47">
        <v>3.04</v>
      </c>
      <c r="Q27" s="48" t="s">
        <v>46</v>
      </c>
      <c r="R27" s="48" t="s">
        <v>46</v>
      </c>
      <c r="S27" s="48" t="s">
        <v>46</v>
      </c>
      <c r="T27" s="48" t="s">
        <v>46</v>
      </c>
      <c r="U27" s="723" t="s">
        <v>47</v>
      </c>
      <c r="V27" s="50"/>
      <c r="W27" s="670" t="s">
        <v>48</v>
      </c>
      <c r="X27" s="671" t="s">
        <v>638</v>
      </c>
    </row>
    <row r="28" spans="1:24" ht="20.25" customHeight="1">
      <c r="A28" s="38">
        <f t="shared" si="0"/>
        <v>20</v>
      </c>
      <c r="B28" s="740">
        <v>161327541</v>
      </c>
      <c r="C28" s="40" t="s">
        <v>299</v>
      </c>
      <c r="D28" s="41" t="s">
        <v>758</v>
      </c>
      <c r="E28" s="42">
        <v>33304</v>
      </c>
      <c r="F28" s="43" t="s">
        <v>44</v>
      </c>
      <c r="G28" s="43" t="s">
        <v>68</v>
      </c>
      <c r="H28" s="44">
        <v>124</v>
      </c>
      <c r="I28" s="45">
        <v>6.73</v>
      </c>
      <c r="J28" s="46">
        <v>7.5</v>
      </c>
      <c r="K28" s="46">
        <v>5</v>
      </c>
      <c r="L28" s="46">
        <v>7</v>
      </c>
      <c r="M28" s="46">
        <v>9</v>
      </c>
      <c r="N28" s="45">
        <v>6.8</v>
      </c>
      <c r="O28" s="45">
        <v>6.42</v>
      </c>
      <c r="P28" s="47">
        <v>2.5499999999999998</v>
      </c>
      <c r="Q28" s="48" t="s">
        <v>46</v>
      </c>
      <c r="R28" s="48" t="s">
        <v>46</v>
      </c>
      <c r="S28" s="48" t="s">
        <v>46</v>
      </c>
      <c r="T28" s="48" t="s">
        <v>46</v>
      </c>
      <c r="U28" s="723" t="s">
        <v>47</v>
      </c>
      <c r="V28" s="50"/>
      <c r="W28" s="36" t="s">
        <v>40</v>
      </c>
      <c r="X28" s="734" t="s">
        <v>781</v>
      </c>
    </row>
    <row r="29" spans="1:24" ht="20.25" customHeight="1">
      <c r="A29" s="38">
        <f t="shared" si="0"/>
        <v>21</v>
      </c>
      <c r="B29" s="740">
        <v>171326751</v>
      </c>
      <c r="C29" s="40" t="s">
        <v>759</v>
      </c>
      <c r="D29" s="41" t="s">
        <v>258</v>
      </c>
      <c r="E29" s="42">
        <v>34011</v>
      </c>
      <c r="F29" s="43" t="s">
        <v>51</v>
      </c>
      <c r="G29" s="43" t="s">
        <v>45</v>
      </c>
      <c r="H29" s="44">
        <v>130</v>
      </c>
      <c r="I29" s="45">
        <v>7.26</v>
      </c>
      <c r="J29" s="46">
        <v>9</v>
      </c>
      <c r="K29" s="46">
        <v>7.8</v>
      </c>
      <c r="L29" s="46">
        <v>5.5</v>
      </c>
      <c r="M29" s="46">
        <v>8.5</v>
      </c>
      <c r="N29" s="45">
        <v>7.36</v>
      </c>
      <c r="O29" s="45">
        <v>7.26</v>
      </c>
      <c r="P29" s="47">
        <v>3.05</v>
      </c>
      <c r="Q29" s="48" t="s">
        <v>46</v>
      </c>
      <c r="R29" s="48" t="s">
        <v>46</v>
      </c>
      <c r="S29" s="48" t="s">
        <v>46</v>
      </c>
      <c r="T29" s="48" t="s">
        <v>46</v>
      </c>
      <c r="U29" s="723" t="s">
        <v>47</v>
      </c>
      <c r="V29" s="50"/>
      <c r="W29" s="670" t="s">
        <v>48</v>
      </c>
      <c r="X29" s="671" t="s">
        <v>638</v>
      </c>
    </row>
    <row r="30" spans="1:24" ht="20.25" customHeight="1">
      <c r="A30" s="38">
        <f t="shared" si="0"/>
        <v>22</v>
      </c>
      <c r="B30" s="740">
        <v>171326758</v>
      </c>
      <c r="C30" s="40" t="s">
        <v>760</v>
      </c>
      <c r="D30" s="41" t="s">
        <v>761</v>
      </c>
      <c r="E30" s="42">
        <v>33860</v>
      </c>
      <c r="F30" s="43" t="s">
        <v>44</v>
      </c>
      <c r="G30" s="43" t="s">
        <v>45</v>
      </c>
      <c r="H30" s="44">
        <v>130</v>
      </c>
      <c r="I30" s="45">
        <v>7.99</v>
      </c>
      <c r="J30" s="46">
        <v>7.5</v>
      </c>
      <c r="K30" s="46">
        <v>7.3</v>
      </c>
      <c r="L30" s="46">
        <v>8.9</v>
      </c>
      <c r="M30" s="46">
        <v>9</v>
      </c>
      <c r="N30" s="45">
        <v>8.02</v>
      </c>
      <c r="O30" s="45">
        <v>7.88</v>
      </c>
      <c r="P30" s="47">
        <v>3.43</v>
      </c>
      <c r="Q30" s="48" t="s">
        <v>46</v>
      </c>
      <c r="R30" s="48" t="s">
        <v>46</v>
      </c>
      <c r="S30" s="48" t="s">
        <v>46</v>
      </c>
      <c r="T30" s="48" t="s">
        <v>46</v>
      </c>
      <c r="U30" s="723" t="s">
        <v>85</v>
      </c>
      <c r="V30" s="50"/>
      <c r="W30" s="670" t="s">
        <v>48</v>
      </c>
      <c r="X30" s="671" t="s">
        <v>638</v>
      </c>
    </row>
    <row r="31" spans="1:24" ht="20.25" customHeight="1">
      <c r="A31" s="38">
        <f t="shared" si="0"/>
        <v>23</v>
      </c>
      <c r="B31" s="740">
        <v>171326761</v>
      </c>
      <c r="C31" s="40" t="s">
        <v>160</v>
      </c>
      <c r="D31" s="41" t="s">
        <v>145</v>
      </c>
      <c r="E31" s="42">
        <v>34193</v>
      </c>
      <c r="F31" s="43" t="s">
        <v>44</v>
      </c>
      <c r="G31" s="43" t="s">
        <v>45</v>
      </c>
      <c r="H31" s="44">
        <v>131</v>
      </c>
      <c r="I31" s="45">
        <v>7.57</v>
      </c>
      <c r="J31" s="46">
        <v>7.5</v>
      </c>
      <c r="K31" s="46">
        <v>7.9</v>
      </c>
      <c r="L31" s="46">
        <v>7.8</v>
      </c>
      <c r="M31" s="46">
        <v>6.5</v>
      </c>
      <c r="N31" s="45">
        <v>7.7</v>
      </c>
      <c r="O31" s="45">
        <v>7.59</v>
      </c>
      <c r="P31" s="47">
        <v>3.24</v>
      </c>
      <c r="Q31" s="48" t="s">
        <v>46</v>
      </c>
      <c r="R31" s="48" t="s">
        <v>46</v>
      </c>
      <c r="S31" s="48" t="s">
        <v>46</v>
      </c>
      <c r="T31" s="48" t="s">
        <v>46</v>
      </c>
      <c r="U31" s="723" t="s">
        <v>47</v>
      </c>
      <c r="V31" s="50"/>
      <c r="W31" s="670" t="s">
        <v>48</v>
      </c>
      <c r="X31" s="671" t="s">
        <v>638</v>
      </c>
    </row>
    <row r="32" spans="1:24" ht="20.25" customHeight="1">
      <c r="A32" s="377">
        <f t="shared" si="0"/>
        <v>24</v>
      </c>
      <c r="B32" s="741">
        <v>171326780</v>
      </c>
      <c r="C32" s="378" t="s">
        <v>137</v>
      </c>
      <c r="D32" s="379" t="s">
        <v>125</v>
      </c>
      <c r="E32" s="222">
        <v>34145</v>
      </c>
      <c r="F32" s="380" t="s">
        <v>80</v>
      </c>
      <c r="G32" s="380" t="s">
        <v>45</v>
      </c>
      <c r="H32" s="381">
        <v>124</v>
      </c>
      <c r="I32" s="382">
        <v>7.16</v>
      </c>
      <c r="J32" s="383">
        <v>8</v>
      </c>
      <c r="K32" s="383">
        <v>7.1</v>
      </c>
      <c r="L32" s="383">
        <v>5.5</v>
      </c>
      <c r="M32" s="383">
        <v>8.5</v>
      </c>
      <c r="N32" s="382">
        <v>6.82</v>
      </c>
      <c r="O32" s="382">
        <v>7.08</v>
      </c>
      <c r="P32" s="384">
        <v>2.9</v>
      </c>
      <c r="Q32" s="742" t="s">
        <v>46</v>
      </c>
      <c r="R32" s="742" t="s">
        <v>46</v>
      </c>
      <c r="S32" s="742" t="s">
        <v>46</v>
      </c>
      <c r="T32" s="742" t="s">
        <v>46</v>
      </c>
      <c r="U32" s="724" t="s">
        <v>47</v>
      </c>
      <c r="V32" s="386"/>
      <c r="W32" s="670" t="s">
        <v>48</v>
      </c>
      <c r="X32" s="671" t="s">
        <v>638</v>
      </c>
    </row>
    <row r="33" spans="1:24" ht="27.75" customHeight="1">
      <c r="A33" s="11"/>
      <c r="B33" s="63" t="s">
        <v>41</v>
      </c>
      <c r="C33" s="13"/>
      <c r="D33" s="14"/>
      <c r="E33" s="15"/>
      <c r="F33" s="16"/>
      <c r="G33" s="16"/>
      <c r="H33" s="16"/>
      <c r="I33" s="16"/>
      <c r="J33" s="16"/>
      <c r="K33" s="16"/>
      <c r="L33" s="16"/>
      <c r="M33" s="16"/>
      <c r="N33" s="16"/>
      <c r="O33" s="16"/>
      <c r="P33" s="16"/>
      <c r="Q33" s="17"/>
      <c r="R33" s="17"/>
      <c r="S33" s="18"/>
      <c r="T33" s="18"/>
      <c r="U33" s="18"/>
      <c r="V33" s="19"/>
      <c r="W33" s="20"/>
    </row>
    <row r="34" spans="1:24" ht="20.25" customHeight="1">
      <c r="A34" s="23">
        <f t="shared" si="0"/>
        <v>1</v>
      </c>
      <c r="B34" s="55">
        <v>171328818</v>
      </c>
      <c r="C34" s="25" t="s">
        <v>226</v>
      </c>
      <c r="D34" s="26" t="s">
        <v>293</v>
      </c>
      <c r="E34" s="27">
        <v>33892</v>
      </c>
      <c r="F34" s="28" t="s">
        <v>44</v>
      </c>
      <c r="G34" s="28" t="s">
        <v>45</v>
      </c>
      <c r="H34" s="29">
        <v>129</v>
      </c>
      <c r="I34" s="30">
        <v>6.82</v>
      </c>
      <c r="J34" s="31">
        <v>7.5</v>
      </c>
      <c r="K34" s="31">
        <v>6.6</v>
      </c>
      <c r="L34" s="31">
        <v>7.3</v>
      </c>
      <c r="M34" s="31">
        <v>7</v>
      </c>
      <c r="N34" s="30">
        <v>7.24</v>
      </c>
      <c r="O34" s="30">
        <v>6.78</v>
      </c>
      <c r="P34" s="32">
        <v>2.73</v>
      </c>
      <c r="Q34" s="33" t="s">
        <v>46</v>
      </c>
      <c r="R34" s="33" t="s">
        <v>46</v>
      </c>
      <c r="S34" s="33" t="s">
        <v>46</v>
      </c>
      <c r="T34" s="33" t="s">
        <v>46</v>
      </c>
      <c r="U34" s="718" t="s">
        <v>47</v>
      </c>
      <c r="V34" s="725" t="s">
        <v>116</v>
      </c>
      <c r="W34" s="418" t="s">
        <v>57</v>
      </c>
      <c r="X34" s="734" t="s">
        <v>781</v>
      </c>
    </row>
    <row r="35" spans="1:24" ht="20.25" customHeight="1">
      <c r="A35" s="38">
        <f t="shared" si="0"/>
        <v>2</v>
      </c>
      <c r="B35" s="57">
        <v>171326117</v>
      </c>
      <c r="C35" s="40" t="s">
        <v>762</v>
      </c>
      <c r="D35" s="41" t="s">
        <v>125</v>
      </c>
      <c r="E35" s="42">
        <v>34288</v>
      </c>
      <c r="F35" s="43" t="s">
        <v>80</v>
      </c>
      <c r="G35" s="43" t="s">
        <v>45</v>
      </c>
      <c r="H35" s="44">
        <v>128</v>
      </c>
      <c r="I35" s="45">
        <v>7.04</v>
      </c>
      <c r="J35" s="46">
        <v>7.5</v>
      </c>
      <c r="K35" s="46">
        <v>7.7</v>
      </c>
      <c r="L35" s="46">
        <v>5.8</v>
      </c>
      <c r="M35" s="46">
        <v>6</v>
      </c>
      <c r="N35" s="45">
        <v>6.86</v>
      </c>
      <c r="O35" s="45">
        <v>7.03</v>
      </c>
      <c r="P35" s="47">
        <v>2.87</v>
      </c>
      <c r="Q35" s="48" t="s">
        <v>46</v>
      </c>
      <c r="R35" s="48" t="s">
        <v>46</v>
      </c>
      <c r="S35" s="48" t="s">
        <v>46</v>
      </c>
      <c r="T35" s="48" t="s">
        <v>46</v>
      </c>
      <c r="U35" s="723" t="s">
        <v>47</v>
      </c>
      <c r="V35" s="726" t="s">
        <v>116</v>
      </c>
      <c r="W35" s="36" t="s">
        <v>57</v>
      </c>
      <c r="X35" s="734" t="s">
        <v>781</v>
      </c>
    </row>
    <row r="36" spans="1:24" ht="20.25" customHeight="1">
      <c r="A36" s="38">
        <f t="shared" si="0"/>
        <v>3</v>
      </c>
      <c r="B36" s="57">
        <v>171326160</v>
      </c>
      <c r="C36" s="40" t="s">
        <v>239</v>
      </c>
      <c r="D36" s="41" t="s">
        <v>173</v>
      </c>
      <c r="E36" s="42">
        <v>34036</v>
      </c>
      <c r="F36" s="43" t="s">
        <v>44</v>
      </c>
      <c r="G36" s="43" t="s">
        <v>45</v>
      </c>
      <c r="H36" s="44">
        <v>129</v>
      </c>
      <c r="I36" s="45">
        <v>7.14</v>
      </c>
      <c r="J36" s="46">
        <v>8</v>
      </c>
      <c r="K36" s="46">
        <v>6.1</v>
      </c>
      <c r="L36" s="46">
        <v>8</v>
      </c>
      <c r="M36" s="46">
        <v>8</v>
      </c>
      <c r="N36" s="45">
        <v>7.62</v>
      </c>
      <c r="O36" s="45">
        <v>7.07</v>
      </c>
      <c r="P36" s="47">
        <v>2.92</v>
      </c>
      <c r="Q36" s="48" t="s">
        <v>46</v>
      </c>
      <c r="R36" s="48" t="s">
        <v>46</v>
      </c>
      <c r="S36" s="48" t="s">
        <v>46</v>
      </c>
      <c r="T36" s="48" t="s">
        <v>46</v>
      </c>
      <c r="U36" s="723" t="s">
        <v>47</v>
      </c>
      <c r="V36" s="726" t="s">
        <v>116</v>
      </c>
      <c r="W36" s="36" t="s">
        <v>57</v>
      </c>
      <c r="X36" s="734" t="s">
        <v>781</v>
      </c>
    </row>
    <row r="37" spans="1:24" ht="20.25" customHeight="1">
      <c r="A37" s="38">
        <f t="shared" si="0"/>
        <v>4</v>
      </c>
      <c r="B37" s="57">
        <v>171325872</v>
      </c>
      <c r="C37" s="40" t="s">
        <v>763</v>
      </c>
      <c r="D37" s="41" t="s">
        <v>190</v>
      </c>
      <c r="E37" s="42">
        <v>33606</v>
      </c>
      <c r="F37" s="43" t="s">
        <v>80</v>
      </c>
      <c r="G37" s="43" t="s">
        <v>45</v>
      </c>
      <c r="H37" s="44">
        <v>123</v>
      </c>
      <c r="I37" s="45">
        <v>6.17</v>
      </c>
      <c r="J37" s="46">
        <v>8.5</v>
      </c>
      <c r="K37" s="46">
        <v>4.5999999999999996</v>
      </c>
      <c r="L37" s="46">
        <v>5.5</v>
      </c>
      <c r="M37" s="46">
        <v>6</v>
      </c>
      <c r="N37" s="45">
        <v>6.52</v>
      </c>
      <c r="O37" s="45">
        <v>5.83</v>
      </c>
      <c r="P37" s="47">
        <v>2.2000000000000002</v>
      </c>
      <c r="Q37" s="48" t="s">
        <v>46</v>
      </c>
      <c r="R37" s="48" t="s">
        <v>46</v>
      </c>
      <c r="S37" s="48">
        <v>0</v>
      </c>
      <c r="T37" s="48" t="s">
        <v>46</v>
      </c>
      <c r="U37" s="723" t="s">
        <v>47</v>
      </c>
      <c r="V37" s="726" t="s">
        <v>116</v>
      </c>
      <c r="W37" s="36" t="s">
        <v>40</v>
      </c>
      <c r="X37" s="734" t="s">
        <v>781</v>
      </c>
    </row>
    <row r="38" spans="1:24" ht="20.25" customHeight="1">
      <c r="A38" s="38">
        <f t="shared" si="0"/>
        <v>5</v>
      </c>
      <c r="B38" s="743">
        <v>2020266792</v>
      </c>
      <c r="C38" s="40" t="s">
        <v>764</v>
      </c>
      <c r="D38" s="41" t="s">
        <v>701</v>
      </c>
      <c r="E38" s="42">
        <v>34069</v>
      </c>
      <c r="F38" s="43" t="s">
        <v>65</v>
      </c>
      <c r="G38" s="43" t="s">
        <v>45</v>
      </c>
      <c r="H38" s="44">
        <v>125</v>
      </c>
      <c r="I38" s="45">
        <v>7.61</v>
      </c>
      <c r="J38" s="46">
        <v>8.1</v>
      </c>
      <c r="K38" s="46">
        <v>8</v>
      </c>
      <c r="L38" s="46">
        <v>7.1</v>
      </c>
      <c r="M38" s="46">
        <v>6</v>
      </c>
      <c r="N38" s="45">
        <v>7.68</v>
      </c>
      <c r="O38" s="45">
        <v>7.59</v>
      </c>
      <c r="P38" s="47">
        <v>3.24</v>
      </c>
      <c r="Q38" s="48" t="s">
        <v>56</v>
      </c>
      <c r="R38" s="48" t="s">
        <v>46</v>
      </c>
      <c r="S38" s="48" t="s">
        <v>46</v>
      </c>
      <c r="T38" s="48" t="s">
        <v>46</v>
      </c>
      <c r="U38" s="723" t="s">
        <v>47</v>
      </c>
      <c r="V38" s="726" t="s">
        <v>116</v>
      </c>
      <c r="W38" s="36" t="s">
        <v>57</v>
      </c>
      <c r="X38" s="734" t="s">
        <v>781</v>
      </c>
    </row>
    <row r="39" spans="1:24" ht="20.25" customHeight="1">
      <c r="A39" s="38">
        <f t="shared" si="0"/>
        <v>6</v>
      </c>
      <c r="B39" s="57">
        <v>171325920</v>
      </c>
      <c r="C39" s="40" t="s">
        <v>765</v>
      </c>
      <c r="D39" s="41" t="s">
        <v>59</v>
      </c>
      <c r="E39" s="42">
        <v>33636</v>
      </c>
      <c r="F39" s="43" t="s">
        <v>44</v>
      </c>
      <c r="G39" s="43" t="s">
        <v>45</v>
      </c>
      <c r="H39" s="44">
        <v>131</v>
      </c>
      <c r="I39" s="45">
        <v>6.61</v>
      </c>
      <c r="J39" s="46">
        <v>0</v>
      </c>
      <c r="K39" s="46">
        <v>0</v>
      </c>
      <c r="L39" s="46">
        <v>0</v>
      </c>
      <c r="M39" s="46">
        <v>0</v>
      </c>
      <c r="N39" s="45">
        <v>0</v>
      </c>
      <c r="O39" s="45">
        <v>6.06</v>
      </c>
      <c r="P39" s="47">
        <v>2.38</v>
      </c>
      <c r="Q39" s="48" t="s">
        <v>56</v>
      </c>
      <c r="R39" s="48" t="s">
        <v>56</v>
      </c>
      <c r="S39" s="48" t="s">
        <v>46</v>
      </c>
      <c r="T39" s="48" t="s">
        <v>46</v>
      </c>
      <c r="U39" s="723" t="s">
        <v>47</v>
      </c>
      <c r="V39" s="726" t="s">
        <v>120</v>
      </c>
      <c r="W39" s="36" t="s">
        <v>40</v>
      </c>
      <c r="X39" s="734" t="s">
        <v>781</v>
      </c>
    </row>
    <row r="40" spans="1:24" ht="20.25" customHeight="1">
      <c r="A40" s="38">
        <f t="shared" si="0"/>
        <v>7</v>
      </c>
      <c r="B40" s="57">
        <v>171325959</v>
      </c>
      <c r="C40" s="40" t="s">
        <v>766</v>
      </c>
      <c r="D40" s="41" t="s">
        <v>204</v>
      </c>
      <c r="E40" s="42">
        <v>34046</v>
      </c>
      <c r="F40" s="43" t="s">
        <v>80</v>
      </c>
      <c r="G40" s="43" t="s">
        <v>45</v>
      </c>
      <c r="H40" s="44">
        <v>130</v>
      </c>
      <c r="I40" s="45">
        <v>7.45</v>
      </c>
      <c r="J40" s="46">
        <v>8.5</v>
      </c>
      <c r="K40" s="46">
        <v>7.1</v>
      </c>
      <c r="L40" s="46">
        <v>5.8</v>
      </c>
      <c r="M40" s="46">
        <v>8</v>
      </c>
      <c r="N40" s="45">
        <v>7.14</v>
      </c>
      <c r="O40" s="45">
        <v>7.35</v>
      </c>
      <c r="P40" s="47">
        <v>3.11</v>
      </c>
      <c r="Q40" s="48" t="s">
        <v>46</v>
      </c>
      <c r="R40" s="48" t="s">
        <v>46</v>
      </c>
      <c r="S40" s="48" t="s">
        <v>46</v>
      </c>
      <c r="T40" s="48" t="s">
        <v>46</v>
      </c>
      <c r="U40" s="723" t="s">
        <v>85</v>
      </c>
      <c r="V40" s="726" t="s">
        <v>116</v>
      </c>
      <c r="W40" s="36" t="s">
        <v>57</v>
      </c>
      <c r="X40" s="734" t="s">
        <v>781</v>
      </c>
    </row>
    <row r="41" spans="1:24" ht="20.25" customHeight="1">
      <c r="A41" s="38">
        <f t="shared" si="0"/>
        <v>8</v>
      </c>
      <c r="B41" s="57">
        <v>171325973</v>
      </c>
      <c r="C41" s="40" t="s">
        <v>152</v>
      </c>
      <c r="D41" s="41" t="s">
        <v>206</v>
      </c>
      <c r="E41" s="42">
        <v>33699</v>
      </c>
      <c r="F41" s="43" t="s">
        <v>44</v>
      </c>
      <c r="G41" s="43" t="s">
        <v>45</v>
      </c>
      <c r="H41" s="44">
        <v>128</v>
      </c>
      <c r="I41" s="45">
        <v>7.17</v>
      </c>
      <c r="J41" s="46">
        <v>7</v>
      </c>
      <c r="K41" s="46">
        <v>7.4</v>
      </c>
      <c r="L41" s="46">
        <v>7</v>
      </c>
      <c r="M41" s="46">
        <v>7</v>
      </c>
      <c r="N41" s="45">
        <v>7.08</v>
      </c>
      <c r="O41" s="45">
        <v>7.14</v>
      </c>
      <c r="P41" s="47">
        <v>2.95</v>
      </c>
      <c r="Q41" s="48" t="s">
        <v>46</v>
      </c>
      <c r="R41" s="48" t="s">
        <v>46</v>
      </c>
      <c r="S41" s="48" t="s">
        <v>46</v>
      </c>
      <c r="T41" s="48" t="s">
        <v>46</v>
      </c>
      <c r="U41" s="723" t="s">
        <v>47</v>
      </c>
      <c r="V41" s="726" t="s">
        <v>116</v>
      </c>
      <c r="W41" s="36" t="s">
        <v>57</v>
      </c>
      <c r="X41" s="734" t="s">
        <v>781</v>
      </c>
    </row>
    <row r="42" spans="1:24" ht="20.25" customHeight="1">
      <c r="A42" s="38">
        <f t="shared" si="0"/>
        <v>9</v>
      </c>
      <c r="B42" s="57">
        <v>171326019</v>
      </c>
      <c r="C42" s="40" t="s">
        <v>767</v>
      </c>
      <c r="D42" s="41" t="s">
        <v>578</v>
      </c>
      <c r="E42" s="42">
        <v>34117</v>
      </c>
      <c r="F42" s="43" t="s">
        <v>65</v>
      </c>
      <c r="G42" s="43" t="s">
        <v>45</v>
      </c>
      <c r="H42" s="44">
        <v>123</v>
      </c>
      <c r="I42" s="45">
        <v>7.34</v>
      </c>
      <c r="J42" s="46">
        <v>8.5</v>
      </c>
      <c r="K42" s="46">
        <v>0</v>
      </c>
      <c r="L42" s="46">
        <v>0</v>
      </c>
      <c r="M42" s="46">
        <v>0</v>
      </c>
      <c r="N42" s="45">
        <v>3.4</v>
      </c>
      <c r="O42" s="45">
        <v>6.97</v>
      </c>
      <c r="P42" s="47">
        <v>2.93</v>
      </c>
      <c r="Q42" s="48" t="s">
        <v>56</v>
      </c>
      <c r="R42" s="48" t="s">
        <v>46</v>
      </c>
      <c r="S42" s="48">
        <v>0</v>
      </c>
      <c r="T42" s="48" t="s">
        <v>46</v>
      </c>
      <c r="U42" s="723" t="s">
        <v>47</v>
      </c>
      <c r="V42" s="726" t="s">
        <v>116</v>
      </c>
      <c r="W42" s="36" t="s">
        <v>40</v>
      </c>
      <c r="X42" s="734" t="s">
        <v>781</v>
      </c>
    </row>
    <row r="43" spans="1:24" ht="20.25" customHeight="1">
      <c r="A43" s="38">
        <f t="shared" si="0"/>
        <v>10</v>
      </c>
      <c r="B43" s="57">
        <v>171326025</v>
      </c>
      <c r="C43" s="40" t="s">
        <v>768</v>
      </c>
      <c r="D43" s="41" t="s">
        <v>74</v>
      </c>
      <c r="E43" s="42">
        <v>34261</v>
      </c>
      <c r="F43" s="43" t="s">
        <v>51</v>
      </c>
      <c r="G43" s="43" t="s">
        <v>45</v>
      </c>
      <c r="H43" s="44">
        <v>125</v>
      </c>
      <c r="I43" s="45">
        <v>6.78</v>
      </c>
      <c r="J43" s="46">
        <v>7.5</v>
      </c>
      <c r="K43" s="46">
        <v>5.6</v>
      </c>
      <c r="L43" s="46">
        <v>1.8</v>
      </c>
      <c r="M43" s="46">
        <v>7</v>
      </c>
      <c r="N43" s="45">
        <v>4.84</v>
      </c>
      <c r="O43" s="45">
        <v>6.34</v>
      </c>
      <c r="P43" s="47">
        <v>2.5499999999999998</v>
      </c>
      <c r="Q43" s="48" t="s">
        <v>46</v>
      </c>
      <c r="R43" s="48" t="s">
        <v>46</v>
      </c>
      <c r="S43" s="48" t="s">
        <v>46</v>
      </c>
      <c r="T43" s="48" t="s">
        <v>46</v>
      </c>
      <c r="U43" s="723" t="s">
        <v>54</v>
      </c>
      <c r="V43" s="726" t="s">
        <v>123</v>
      </c>
      <c r="W43" s="36" t="s">
        <v>40</v>
      </c>
      <c r="X43" s="734" t="s">
        <v>781</v>
      </c>
    </row>
    <row r="44" spans="1:24" ht="20.25" customHeight="1">
      <c r="A44" s="38">
        <f t="shared" si="0"/>
        <v>11</v>
      </c>
      <c r="B44" s="57">
        <v>171328801</v>
      </c>
      <c r="C44" s="40" t="s">
        <v>769</v>
      </c>
      <c r="D44" s="41" t="s">
        <v>77</v>
      </c>
      <c r="E44" s="42">
        <v>34209</v>
      </c>
      <c r="F44" s="43" t="s">
        <v>65</v>
      </c>
      <c r="G44" s="43" t="s">
        <v>45</v>
      </c>
      <c r="H44" s="44">
        <v>122</v>
      </c>
      <c r="I44" s="45">
        <v>6.89</v>
      </c>
      <c r="J44" s="46">
        <v>7</v>
      </c>
      <c r="K44" s="46">
        <v>0</v>
      </c>
      <c r="L44" s="46">
        <v>0</v>
      </c>
      <c r="M44" s="46">
        <v>0</v>
      </c>
      <c r="N44" s="45">
        <v>2.8</v>
      </c>
      <c r="O44" s="45">
        <v>6.35</v>
      </c>
      <c r="P44" s="47">
        <v>2.57</v>
      </c>
      <c r="Q44" s="48" t="s">
        <v>56</v>
      </c>
      <c r="R44" s="48" t="s">
        <v>46</v>
      </c>
      <c r="S44" s="48">
        <v>0</v>
      </c>
      <c r="T44" s="48" t="s">
        <v>46</v>
      </c>
      <c r="U44" s="723" t="s">
        <v>47</v>
      </c>
      <c r="V44" s="726" t="s">
        <v>109</v>
      </c>
      <c r="W44" s="36" t="s">
        <v>40</v>
      </c>
      <c r="X44" s="734" t="s">
        <v>781</v>
      </c>
    </row>
    <row r="45" spans="1:24" ht="20.25" customHeight="1">
      <c r="A45" s="38">
        <f t="shared" si="0"/>
        <v>12</v>
      </c>
      <c r="B45" s="57">
        <v>171328817</v>
      </c>
      <c r="C45" s="40" t="s">
        <v>207</v>
      </c>
      <c r="D45" s="41" t="s">
        <v>82</v>
      </c>
      <c r="E45" s="42">
        <v>34278</v>
      </c>
      <c r="F45" s="43" t="s">
        <v>80</v>
      </c>
      <c r="G45" s="43" t="s">
        <v>45</v>
      </c>
      <c r="H45" s="44">
        <v>125</v>
      </c>
      <c r="I45" s="45">
        <v>6.91</v>
      </c>
      <c r="J45" s="46">
        <v>6.5</v>
      </c>
      <c r="K45" s="46">
        <v>7.2</v>
      </c>
      <c r="L45" s="46">
        <v>7.1</v>
      </c>
      <c r="M45" s="46">
        <v>7</v>
      </c>
      <c r="N45" s="45">
        <v>6.88</v>
      </c>
      <c r="O45" s="45">
        <v>6.91</v>
      </c>
      <c r="P45" s="47">
        <v>2.74</v>
      </c>
      <c r="Q45" s="48" t="s">
        <v>46</v>
      </c>
      <c r="R45" s="48" t="s">
        <v>46</v>
      </c>
      <c r="S45" s="48" t="s">
        <v>46</v>
      </c>
      <c r="T45" s="48" t="s">
        <v>46</v>
      </c>
      <c r="U45" s="723" t="s">
        <v>47</v>
      </c>
      <c r="V45" s="726" t="s">
        <v>116</v>
      </c>
      <c r="W45" s="36" t="s">
        <v>57</v>
      </c>
      <c r="X45" s="734" t="s">
        <v>781</v>
      </c>
    </row>
    <row r="46" spans="1:24" ht="20.25" customHeight="1">
      <c r="A46" s="38">
        <f t="shared" si="0"/>
        <v>13</v>
      </c>
      <c r="B46" s="57">
        <v>171326168</v>
      </c>
      <c r="C46" s="40" t="s">
        <v>146</v>
      </c>
      <c r="D46" s="41" t="s">
        <v>173</v>
      </c>
      <c r="E46" s="42">
        <v>34187</v>
      </c>
      <c r="F46" s="43" t="s">
        <v>119</v>
      </c>
      <c r="G46" s="43" t="s">
        <v>45</v>
      </c>
      <c r="H46" s="44">
        <v>122</v>
      </c>
      <c r="I46" s="45">
        <v>6.28</v>
      </c>
      <c r="J46" s="46">
        <v>7.5</v>
      </c>
      <c r="K46" s="46">
        <v>2.9</v>
      </c>
      <c r="L46" s="46">
        <v>6</v>
      </c>
      <c r="M46" s="46">
        <v>7</v>
      </c>
      <c r="N46" s="45">
        <v>5.98</v>
      </c>
      <c r="O46" s="45">
        <v>5.8</v>
      </c>
      <c r="P46" s="47">
        <v>2.23</v>
      </c>
      <c r="Q46" s="48" t="s">
        <v>46</v>
      </c>
      <c r="R46" s="48" t="s">
        <v>46</v>
      </c>
      <c r="S46" s="48" t="s">
        <v>46</v>
      </c>
      <c r="T46" s="48" t="s">
        <v>46</v>
      </c>
      <c r="U46" s="723" t="s">
        <v>54</v>
      </c>
      <c r="V46" s="726" t="s">
        <v>109</v>
      </c>
      <c r="W46" s="36" t="s">
        <v>40</v>
      </c>
      <c r="X46" s="734" t="s">
        <v>781</v>
      </c>
    </row>
    <row r="47" spans="1:24" ht="20.25" customHeight="1">
      <c r="A47" s="38">
        <f t="shared" si="0"/>
        <v>14</v>
      </c>
      <c r="B47" s="743">
        <v>2026252654</v>
      </c>
      <c r="C47" s="40" t="s">
        <v>155</v>
      </c>
      <c r="D47" s="41" t="s">
        <v>236</v>
      </c>
      <c r="E47" s="42">
        <v>33688</v>
      </c>
      <c r="F47" s="43" t="s">
        <v>65</v>
      </c>
      <c r="G47" s="43" t="s">
        <v>45</v>
      </c>
      <c r="H47" s="44">
        <v>126</v>
      </c>
      <c r="I47" s="45">
        <v>7.97</v>
      </c>
      <c r="J47" s="46">
        <v>8</v>
      </c>
      <c r="K47" s="46">
        <v>8.1999999999999993</v>
      </c>
      <c r="L47" s="46">
        <v>7.3</v>
      </c>
      <c r="M47" s="46">
        <v>7</v>
      </c>
      <c r="N47" s="45">
        <v>7.76</v>
      </c>
      <c r="O47" s="45">
        <v>7.82</v>
      </c>
      <c r="P47" s="47">
        <v>3.38</v>
      </c>
      <c r="Q47" s="48" t="s">
        <v>46</v>
      </c>
      <c r="R47" s="48" t="s">
        <v>56</v>
      </c>
      <c r="S47" s="48" t="s">
        <v>46</v>
      </c>
      <c r="T47" s="48" t="s">
        <v>46</v>
      </c>
      <c r="U47" s="723" t="s">
        <v>47</v>
      </c>
      <c r="V47" s="726" t="s">
        <v>367</v>
      </c>
      <c r="W47" s="36" t="s">
        <v>57</v>
      </c>
      <c r="X47" s="734" t="s">
        <v>781</v>
      </c>
    </row>
    <row r="48" spans="1:24" ht="20.25" customHeight="1">
      <c r="A48" s="38">
        <f t="shared" si="0"/>
        <v>15</v>
      </c>
      <c r="B48" s="743">
        <v>2026267798</v>
      </c>
      <c r="C48" s="40" t="s">
        <v>183</v>
      </c>
      <c r="D48" s="41" t="s">
        <v>293</v>
      </c>
      <c r="E48" s="42">
        <v>33957</v>
      </c>
      <c r="F48" s="43" t="s">
        <v>51</v>
      </c>
      <c r="G48" s="43" t="s">
        <v>45</v>
      </c>
      <c r="H48" s="44">
        <v>125</v>
      </c>
      <c r="I48" s="45">
        <v>7.16</v>
      </c>
      <c r="J48" s="46">
        <v>6.5</v>
      </c>
      <c r="K48" s="46">
        <v>6.5</v>
      </c>
      <c r="L48" s="46">
        <v>6.4</v>
      </c>
      <c r="M48" s="46">
        <v>6</v>
      </c>
      <c r="N48" s="45">
        <v>6.46</v>
      </c>
      <c r="O48" s="45">
        <v>6.74</v>
      </c>
      <c r="P48" s="47">
        <v>2.8</v>
      </c>
      <c r="Q48" s="48" t="s">
        <v>46</v>
      </c>
      <c r="R48" s="48" t="s">
        <v>56</v>
      </c>
      <c r="S48" s="48" t="s">
        <v>46</v>
      </c>
      <c r="T48" s="48" t="s">
        <v>46</v>
      </c>
      <c r="U48" s="723" t="s">
        <v>47</v>
      </c>
      <c r="V48" s="726" t="s">
        <v>120</v>
      </c>
      <c r="W48" s="36" t="s">
        <v>57</v>
      </c>
      <c r="X48" s="734" t="s">
        <v>781</v>
      </c>
    </row>
    <row r="49" spans="1:24" ht="20.25" customHeight="1">
      <c r="A49" s="38">
        <f t="shared" si="0"/>
        <v>16</v>
      </c>
      <c r="B49" s="57">
        <v>2020252730</v>
      </c>
      <c r="C49" s="40" t="s">
        <v>133</v>
      </c>
      <c r="D49" s="41" t="s">
        <v>62</v>
      </c>
      <c r="E49" s="42">
        <v>33872</v>
      </c>
      <c r="F49" s="43" t="s">
        <v>65</v>
      </c>
      <c r="G49" s="43" t="s">
        <v>45</v>
      </c>
      <c r="H49" s="44">
        <v>123</v>
      </c>
      <c r="I49" s="45">
        <v>8.07</v>
      </c>
      <c r="J49" s="46">
        <v>7.5</v>
      </c>
      <c r="K49" s="46">
        <v>0</v>
      </c>
      <c r="L49" s="46">
        <v>0</v>
      </c>
      <c r="M49" s="46">
        <v>0</v>
      </c>
      <c r="N49" s="45">
        <v>3</v>
      </c>
      <c r="O49" s="45">
        <v>7.32</v>
      </c>
      <c r="P49" s="47">
        <v>3.17</v>
      </c>
      <c r="Q49" s="48" t="s">
        <v>46</v>
      </c>
      <c r="R49" s="48" t="s">
        <v>56</v>
      </c>
      <c r="S49" s="48" t="s">
        <v>46</v>
      </c>
      <c r="T49" s="48" t="s">
        <v>46</v>
      </c>
      <c r="U49" s="723" t="s">
        <v>47</v>
      </c>
      <c r="V49" s="726" t="s">
        <v>123</v>
      </c>
      <c r="W49" s="36" t="s">
        <v>40</v>
      </c>
      <c r="X49" s="734" t="s">
        <v>781</v>
      </c>
    </row>
    <row r="50" spans="1:24" ht="20.25" customHeight="1">
      <c r="A50" s="38">
        <f t="shared" si="0"/>
        <v>17</v>
      </c>
      <c r="B50" s="743">
        <v>2026262697</v>
      </c>
      <c r="C50" s="40" t="s">
        <v>770</v>
      </c>
      <c r="D50" s="41" t="s">
        <v>208</v>
      </c>
      <c r="E50" s="42">
        <v>34220</v>
      </c>
      <c r="F50" s="43" t="s">
        <v>65</v>
      </c>
      <c r="G50" s="43" t="s">
        <v>45</v>
      </c>
      <c r="H50" s="44">
        <v>128</v>
      </c>
      <c r="I50" s="45">
        <v>7.68</v>
      </c>
      <c r="J50" s="46">
        <v>8.8000000000000007</v>
      </c>
      <c r="K50" s="46">
        <v>7.2</v>
      </c>
      <c r="L50" s="46">
        <v>8.8000000000000007</v>
      </c>
      <c r="M50" s="46">
        <v>8.3000000000000007</v>
      </c>
      <c r="N50" s="45">
        <v>8.48</v>
      </c>
      <c r="O50" s="45">
        <v>7.71</v>
      </c>
      <c r="P50" s="47">
        <v>3.33</v>
      </c>
      <c r="Q50" s="48" t="s">
        <v>46</v>
      </c>
      <c r="R50" s="48" t="s">
        <v>46</v>
      </c>
      <c r="S50" s="48" t="s">
        <v>46</v>
      </c>
      <c r="T50" s="48" t="s">
        <v>46</v>
      </c>
      <c r="U50" s="723" t="s">
        <v>47</v>
      </c>
      <c r="V50" s="726" t="s">
        <v>123</v>
      </c>
      <c r="W50" s="36" t="s">
        <v>57</v>
      </c>
      <c r="X50" s="734" t="s">
        <v>781</v>
      </c>
    </row>
    <row r="51" spans="1:24" ht="20.25" customHeight="1">
      <c r="A51" s="38">
        <f t="shared" si="0"/>
        <v>18</v>
      </c>
      <c r="B51" s="743">
        <v>2020263762</v>
      </c>
      <c r="C51" s="40" t="s">
        <v>771</v>
      </c>
      <c r="D51" s="41" t="s">
        <v>125</v>
      </c>
      <c r="E51" s="42">
        <v>34226</v>
      </c>
      <c r="F51" s="43" t="s">
        <v>51</v>
      </c>
      <c r="G51" s="43" t="s">
        <v>45</v>
      </c>
      <c r="H51" s="44">
        <v>127</v>
      </c>
      <c r="I51" s="45">
        <v>7.49</v>
      </c>
      <c r="J51" s="46">
        <v>8.5</v>
      </c>
      <c r="K51" s="46">
        <v>8.1</v>
      </c>
      <c r="L51" s="46">
        <v>7.1</v>
      </c>
      <c r="M51" s="46">
        <v>7.3</v>
      </c>
      <c r="N51" s="45">
        <v>7.86</v>
      </c>
      <c r="O51" s="45">
        <v>7.52</v>
      </c>
      <c r="P51" s="47">
        <v>3.21</v>
      </c>
      <c r="Q51" s="48" t="s">
        <v>56</v>
      </c>
      <c r="R51" s="48" t="s">
        <v>56</v>
      </c>
      <c r="S51" s="48">
        <v>0</v>
      </c>
      <c r="T51" s="48">
        <v>0</v>
      </c>
      <c r="U51" s="723" t="s">
        <v>47</v>
      </c>
      <c r="V51" s="726" t="s">
        <v>109</v>
      </c>
      <c r="W51" s="36" t="s">
        <v>57</v>
      </c>
      <c r="X51" s="734" t="s">
        <v>781</v>
      </c>
    </row>
    <row r="52" spans="1:24" ht="20.25" customHeight="1">
      <c r="A52" s="38">
        <f t="shared" si="0"/>
        <v>19</v>
      </c>
      <c r="B52" s="57">
        <v>171328816</v>
      </c>
      <c r="C52" s="40" t="s">
        <v>187</v>
      </c>
      <c r="D52" s="41" t="s">
        <v>383</v>
      </c>
      <c r="E52" s="42">
        <v>34051</v>
      </c>
      <c r="F52" s="43" t="s">
        <v>65</v>
      </c>
      <c r="G52" s="43" t="s">
        <v>45</v>
      </c>
      <c r="H52" s="44">
        <v>122</v>
      </c>
      <c r="I52" s="45">
        <v>6.42</v>
      </c>
      <c r="J52" s="46">
        <v>6.8</v>
      </c>
      <c r="K52" s="46">
        <v>0</v>
      </c>
      <c r="L52" s="46">
        <v>0</v>
      </c>
      <c r="M52" s="46">
        <v>0</v>
      </c>
      <c r="N52" s="45">
        <v>2.72</v>
      </c>
      <c r="O52" s="45">
        <v>5.74</v>
      </c>
      <c r="P52" s="47">
        <v>2.19</v>
      </c>
      <c r="Q52" s="48" t="s">
        <v>46</v>
      </c>
      <c r="R52" s="48" t="s">
        <v>46</v>
      </c>
      <c r="S52" s="48">
        <v>0</v>
      </c>
      <c r="T52" s="48" t="s">
        <v>46</v>
      </c>
      <c r="U52" s="723" t="s">
        <v>47</v>
      </c>
      <c r="V52" s="726" t="s">
        <v>772</v>
      </c>
      <c r="W52" s="36" t="s">
        <v>40</v>
      </c>
      <c r="X52" s="734" t="s">
        <v>781</v>
      </c>
    </row>
    <row r="53" spans="1:24" ht="20.25" customHeight="1">
      <c r="A53" s="38">
        <f t="shared" si="0"/>
        <v>20</v>
      </c>
      <c r="B53" s="57">
        <v>171326041</v>
      </c>
      <c r="C53" s="40" t="s">
        <v>773</v>
      </c>
      <c r="D53" s="41" t="s">
        <v>369</v>
      </c>
      <c r="E53" s="42">
        <v>34061</v>
      </c>
      <c r="F53" s="43" t="s">
        <v>80</v>
      </c>
      <c r="G53" s="43" t="s">
        <v>45</v>
      </c>
      <c r="H53" s="44">
        <v>122</v>
      </c>
      <c r="I53" s="45">
        <v>6.32</v>
      </c>
      <c r="J53" s="46">
        <v>6</v>
      </c>
      <c r="K53" s="46">
        <v>0</v>
      </c>
      <c r="L53" s="46">
        <v>0</v>
      </c>
      <c r="M53" s="46">
        <v>0</v>
      </c>
      <c r="N53" s="45">
        <v>2.4</v>
      </c>
      <c r="O53" s="45">
        <v>5.64</v>
      </c>
      <c r="P53" s="47">
        <v>2.15</v>
      </c>
      <c r="Q53" s="48" t="s">
        <v>56</v>
      </c>
      <c r="R53" s="48" t="s">
        <v>56</v>
      </c>
      <c r="S53" s="48">
        <v>0</v>
      </c>
      <c r="T53" s="48" t="s">
        <v>46</v>
      </c>
      <c r="U53" s="723" t="s">
        <v>47</v>
      </c>
      <c r="V53" s="726" t="s">
        <v>772</v>
      </c>
      <c r="W53" s="36" t="s">
        <v>40</v>
      </c>
      <c r="X53" s="734" t="s">
        <v>781</v>
      </c>
    </row>
    <row r="54" spans="1:24" ht="20.25" customHeight="1">
      <c r="A54" s="38">
        <f t="shared" si="0"/>
        <v>21</v>
      </c>
      <c r="B54" s="57">
        <v>171326125</v>
      </c>
      <c r="C54" s="40" t="s">
        <v>774</v>
      </c>
      <c r="D54" s="41" t="s">
        <v>170</v>
      </c>
      <c r="E54" s="42">
        <v>34251</v>
      </c>
      <c r="F54" s="43" t="s">
        <v>297</v>
      </c>
      <c r="G54" s="43" t="s">
        <v>45</v>
      </c>
      <c r="H54" s="44">
        <v>131</v>
      </c>
      <c r="I54" s="45">
        <v>6.87</v>
      </c>
      <c r="J54" s="46">
        <v>7.8</v>
      </c>
      <c r="K54" s="46">
        <v>7</v>
      </c>
      <c r="L54" s="46">
        <v>5.6</v>
      </c>
      <c r="M54" s="46">
        <v>6.5</v>
      </c>
      <c r="N54" s="45">
        <v>6.76</v>
      </c>
      <c r="O54" s="45">
        <v>6.87</v>
      </c>
      <c r="P54" s="47">
        <v>2.74</v>
      </c>
      <c r="Q54" s="48" t="s">
        <v>46</v>
      </c>
      <c r="R54" s="48" t="s">
        <v>46</v>
      </c>
      <c r="S54" s="48" t="s">
        <v>46</v>
      </c>
      <c r="T54" s="48" t="s">
        <v>46</v>
      </c>
      <c r="U54" s="723" t="s">
        <v>47</v>
      </c>
      <c r="V54" s="726" t="s">
        <v>123</v>
      </c>
      <c r="W54" s="36" t="s">
        <v>57</v>
      </c>
      <c r="X54" s="734" t="s">
        <v>781</v>
      </c>
    </row>
    <row r="55" spans="1:24" ht="20.25" customHeight="1">
      <c r="A55" s="38">
        <f t="shared" si="0"/>
        <v>22</v>
      </c>
      <c r="B55" s="57">
        <v>1811215024</v>
      </c>
      <c r="C55" s="40" t="s">
        <v>312</v>
      </c>
      <c r="D55" s="41" t="s">
        <v>268</v>
      </c>
      <c r="E55" s="42">
        <v>34413</v>
      </c>
      <c r="F55" s="43" t="s">
        <v>44</v>
      </c>
      <c r="G55" s="43" t="s">
        <v>68</v>
      </c>
      <c r="H55" s="44">
        <v>125</v>
      </c>
      <c r="I55" s="45">
        <v>7.29</v>
      </c>
      <c r="J55" s="46">
        <v>6.5</v>
      </c>
      <c r="K55" s="46">
        <v>6.5</v>
      </c>
      <c r="L55" s="46">
        <v>5.7</v>
      </c>
      <c r="M55" s="46">
        <v>7</v>
      </c>
      <c r="N55" s="45">
        <v>6.18</v>
      </c>
      <c r="O55" s="45">
        <v>7.15</v>
      </c>
      <c r="P55" s="47">
        <v>2.98</v>
      </c>
      <c r="Q55" s="48" t="s">
        <v>46</v>
      </c>
      <c r="R55" s="48" t="s">
        <v>46</v>
      </c>
      <c r="S55" s="48">
        <v>0</v>
      </c>
      <c r="T55" s="48" t="s">
        <v>46</v>
      </c>
      <c r="U55" s="723" t="s">
        <v>47</v>
      </c>
      <c r="V55" s="726" t="s">
        <v>619</v>
      </c>
      <c r="W55" s="36" t="s">
        <v>57</v>
      </c>
      <c r="X55" s="734" t="s">
        <v>781</v>
      </c>
    </row>
    <row r="56" spans="1:24" ht="20.25" customHeight="1">
      <c r="A56" s="377">
        <f t="shared" si="0"/>
        <v>23</v>
      </c>
      <c r="B56" s="744">
        <v>171326777</v>
      </c>
      <c r="C56" s="378" t="s">
        <v>775</v>
      </c>
      <c r="D56" s="379" t="s">
        <v>163</v>
      </c>
      <c r="E56" s="222">
        <v>34039</v>
      </c>
      <c r="F56" s="380" t="s">
        <v>80</v>
      </c>
      <c r="G56" s="380" t="s">
        <v>45</v>
      </c>
      <c r="H56" s="381">
        <v>130</v>
      </c>
      <c r="I56" s="382">
        <v>7.38</v>
      </c>
      <c r="J56" s="383">
        <v>7.8</v>
      </c>
      <c r="K56" s="383">
        <v>6.5</v>
      </c>
      <c r="L56" s="383">
        <v>8.1</v>
      </c>
      <c r="M56" s="383">
        <v>8</v>
      </c>
      <c r="N56" s="382">
        <v>7.66</v>
      </c>
      <c r="O56" s="382">
        <v>7.38</v>
      </c>
      <c r="P56" s="384">
        <v>3.1</v>
      </c>
      <c r="Q56" s="742" t="s">
        <v>46</v>
      </c>
      <c r="R56" s="742" t="s">
        <v>46</v>
      </c>
      <c r="S56" s="742" t="s">
        <v>46</v>
      </c>
      <c r="T56" s="742" t="s">
        <v>46</v>
      </c>
      <c r="U56" s="724" t="s">
        <v>47</v>
      </c>
      <c r="V56" s="727" t="s">
        <v>723</v>
      </c>
      <c r="W56" s="721" t="s">
        <v>57</v>
      </c>
      <c r="X56" s="734" t="s">
        <v>781</v>
      </c>
    </row>
    <row r="57" spans="1:24" s="51" customFormat="1" ht="18.75" customHeight="1">
      <c r="P57" s="52" t="s">
        <v>30</v>
      </c>
      <c r="V57" s="719"/>
    </row>
    <row r="58" spans="1:24" s="51" customFormat="1" ht="21.75" customHeight="1">
      <c r="B58" s="51" t="s">
        <v>31</v>
      </c>
      <c r="E58" s="51" t="s">
        <v>32</v>
      </c>
      <c r="J58" s="51" t="s">
        <v>33</v>
      </c>
      <c r="R58" s="51" t="s">
        <v>34</v>
      </c>
      <c r="V58" s="50"/>
    </row>
    <row r="59" spans="1:24" s="53" customFormat="1" ht="18" customHeight="1"/>
    <row r="60" spans="1:24" s="53" customFormat="1" ht="18.75" customHeight="1"/>
    <row r="61" spans="1:24" s="53" customFormat="1" ht="10.5" customHeight="1"/>
    <row r="62" spans="1:24" s="53" customFormat="1" ht="22.5" customHeight="1"/>
    <row r="63" spans="1:24" s="53" customFormat="1" ht="17.25" customHeight="1">
      <c r="A63" s="51"/>
      <c r="B63" s="51" t="s">
        <v>35</v>
      </c>
      <c r="C63" s="51"/>
      <c r="E63" s="51" t="s">
        <v>36</v>
      </c>
      <c r="F63" s="51"/>
      <c r="G63" s="51"/>
      <c r="H63" s="51"/>
      <c r="I63" s="51"/>
      <c r="J63" s="51" t="s">
        <v>37</v>
      </c>
      <c r="K63" s="51"/>
      <c r="M63" s="51"/>
      <c r="N63" s="51"/>
    </row>
    <row r="64" spans="1:24" s="53" customFormat="1" ht="17.25" customHeight="1">
      <c r="A64" s="51"/>
      <c r="B64" s="51"/>
      <c r="C64" s="51"/>
      <c r="D64" s="51"/>
      <c r="E64" s="51"/>
      <c r="F64" s="51"/>
      <c r="G64" s="51"/>
      <c r="H64" s="51"/>
      <c r="I64" s="51"/>
      <c r="J64" s="51"/>
      <c r="K64" s="51"/>
      <c r="M64" s="51"/>
      <c r="N64" s="51"/>
    </row>
  </sheetData>
  <mergeCells count="22">
    <mergeCell ref="W5:W7"/>
    <mergeCell ref="N6:N7"/>
    <mergeCell ref="S5:S7"/>
    <mergeCell ref="T5:T7"/>
    <mergeCell ref="U5:U7"/>
    <mergeCell ref="V5:V7"/>
    <mergeCell ref="R5:R7"/>
    <mergeCell ref="Q5:Q7"/>
    <mergeCell ref="A5:A7"/>
    <mergeCell ref="B5:B7"/>
    <mergeCell ref="C5:D7"/>
    <mergeCell ref="E5:E7"/>
    <mergeCell ref="F5:F7"/>
    <mergeCell ref="G5:G7"/>
    <mergeCell ref="H5:H7"/>
    <mergeCell ref="I5:I7"/>
    <mergeCell ref="J5:N5"/>
    <mergeCell ref="O5:P6"/>
    <mergeCell ref="J6:J7"/>
    <mergeCell ref="K6:K7"/>
    <mergeCell ref="L6:L7"/>
    <mergeCell ref="M6:M7"/>
  </mergeCells>
  <conditionalFormatting sqref="J9:M12">
    <cfRule type="cellIs" dxfId="577" priority="69" stopIfTrue="1" operator="lessThan">
      <formula>5.5</formula>
    </cfRule>
  </conditionalFormatting>
  <conditionalFormatting sqref="Q9:R12">
    <cfRule type="cellIs" dxfId="576" priority="68" operator="lessThan">
      <formula>5</formula>
    </cfRule>
  </conditionalFormatting>
  <conditionalFormatting sqref="Q9:R12">
    <cfRule type="cellIs" dxfId="575" priority="67" stopIfTrue="1" operator="notEqual">
      <formula>"CNTN"</formula>
    </cfRule>
  </conditionalFormatting>
  <conditionalFormatting sqref="Q9:R12">
    <cfRule type="notContainsBlanks" dxfId="574" priority="65" stopIfTrue="1">
      <formula>LEN(TRIM(Q9))&gt;0</formula>
    </cfRule>
    <cfRule type="cellIs" dxfId="573" priority="66" operator="between">
      <formula>0</formula>
      <formula>3.9</formula>
    </cfRule>
  </conditionalFormatting>
  <conditionalFormatting sqref="Q9:T12">
    <cfRule type="notContainsBlanks" priority="64" stopIfTrue="1">
      <formula>LEN(TRIM(Q9))&gt;0</formula>
    </cfRule>
  </conditionalFormatting>
  <conditionalFormatting sqref="S9:T12">
    <cfRule type="cellIs" dxfId="572" priority="63" stopIfTrue="1" operator="equal">
      <formula>0</formula>
    </cfRule>
  </conditionalFormatting>
  <conditionalFormatting sqref="N9:N12">
    <cfRule type="cellIs" dxfId="571" priority="62" stopIfTrue="1" operator="lessThan">
      <formula>5.5</formula>
    </cfRule>
  </conditionalFormatting>
  <conditionalFormatting sqref="R9:R12">
    <cfRule type="cellIs" dxfId="570" priority="61" stopIfTrue="1" operator="equal">
      <formula>0</formula>
    </cfRule>
  </conditionalFormatting>
  <conditionalFormatting sqref="Q9:Q12">
    <cfRule type="cellIs" dxfId="569" priority="60" stopIfTrue="1" operator="equal">
      <formula>0</formula>
    </cfRule>
  </conditionalFormatting>
  <conditionalFormatting sqref="W15 W21 W24 W28 W26">
    <cfRule type="cellIs" dxfId="568" priority="59" operator="between">
      <formula>0</formula>
      <formula>3.9</formula>
    </cfRule>
  </conditionalFormatting>
  <conditionalFormatting sqref="W15 W21 W24 W28 W26">
    <cfRule type="cellIs" dxfId="567" priority="58" operator="lessThan">
      <formula>5</formula>
    </cfRule>
  </conditionalFormatting>
  <conditionalFormatting sqref="W15 W21 W24 W28 W26">
    <cfRule type="cellIs" dxfId="566" priority="57" stopIfTrue="1" operator="notEqual">
      <formula>"CNTN"</formula>
    </cfRule>
  </conditionalFormatting>
  <conditionalFormatting sqref="J13:M32">
    <cfRule type="cellIs" dxfId="565" priority="56" stopIfTrue="1" operator="lessThan">
      <formula>5.5</formula>
    </cfRule>
  </conditionalFormatting>
  <conditionalFormatting sqref="Q13:R32">
    <cfRule type="cellIs" dxfId="564" priority="55" operator="lessThan">
      <formula>5</formula>
    </cfRule>
  </conditionalFormatting>
  <conditionalFormatting sqref="Q13:R32">
    <cfRule type="cellIs" dxfId="563" priority="54" stopIfTrue="1" operator="notEqual">
      <formula>"CNTN"</formula>
    </cfRule>
  </conditionalFormatting>
  <conditionalFormatting sqref="Q13:R32">
    <cfRule type="notContainsBlanks" dxfId="562" priority="52" stopIfTrue="1">
      <formula>LEN(TRIM(Q13))&gt;0</formula>
    </cfRule>
    <cfRule type="cellIs" dxfId="561" priority="53" operator="between">
      <formula>0</formula>
      <formula>3.9</formula>
    </cfRule>
  </conditionalFormatting>
  <conditionalFormatting sqref="Q13:T32">
    <cfRule type="notContainsBlanks" priority="51" stopIfTrue="1">
      <formula>LEN(TRIM(Q13))&gt;0</formula>
    </cfRule>
  </conditionalFormatting>
  <conditionalFormatting sqref="S13:T32">
    <cfRule type="cellIs" dxfId="560" priority="50" stopIfTrue="1" operator="equal">
      <formula>0</formula>
    </cfRule>
  </conditionalFormatting>
  <conditionalFormatting sqref="N13:N32">
    <cfRule type="cellIs" dxfId="559" priority="49" stopIfTrue="1" operator="lessThan">
      <formula>5.5</formula>
    </cfRule>
  </conditionalFormatting>
  <conditionalFormatting sqref="R13:R32">
    <cfRule type="cellIs" dxfId="558" priority="48" stopIfTrue="1" operator="equal">
      <formula>0</formula>
    </cfRule>
  </conditionalFormatting>
  <conditionalFormatting sqref="Q13:Q32">
    <cfRule type="cellIs" dxfId="557" priority="47" stopIfTrue="1" operator="equal">
      <formula>0</formula>
    </cfRule>
  </conditionalFormatting>
  <conditionalFormatting sqref="W34:W56">
    <cfRule type="cellIs" dxfId="556" priority="46" operator="between">
      <formula>0</formula>
      <formula>3.9</formula>
    </cfRule>
  </conditionalFormatting>
  <conditionalFormatting sqref="W34:W56">
    <cfRule type="cellIs" dxfId="555" priority="45" operator="lessThan">
      <formula>5</formula>
    </cfRule>
  </conditionalFormatting>
  <conditionalFormatting sqref="W34:W56">
    <cfRule type="cellIs" dxfId="554" priority="44" stopIfTrue="1" operator="notEqual">
      <formula>"CNTN"</formula>
    </cfRule>
  </conditionalFormatting>
  <conditionalFormatting sqref="J34:M56">
    <cfRule type="cellIs" dxfId="553" priority="43" stopIfTrue="1" operator="lessThan">
      <formula>5.5</formula>
    </cfRule>
  </conditionalFormatting>
  <conditionalFormatting sqref="Q34:R56">
    <cfRule type="cellIs" dxfId="552" priority="42" operator="lessThan">
      <formula>5</formula>
    </cfRule>
  </conditionalFormatting>
  <conditionalFormatting sqref="Q34:R56">
    <cfRule type="cellIs" dxfId="551" priority="41" stopIfTrue="1" operator="notEqual">
      <formula>"CNTN"</formula>
    </cfRule>
  </conditionalFormatting>
  <conditionalFormatting sqref="Q34:R56">
    <cfRule type="notContainsBlanks" dxfId="550" priority="39" stopIfTrue="1">
      <formula>LEN(TRIM(Q34))&gt;0</formula>
    </cfRule>
    <cfRule type="cellIs" dxfId="549" priority="40" operator="between">
      <formula>0</formula>
      <formula>3.9</formula>
    </cfRule>
  </conditionalFormatting>
  <conditionalFormatting sqref="Q34:T56">
    <cfRule type="notContainsBlanks" priority="38" stopIfTrue="1">
      <formula>LEN(TRIM(Q34))&gt;0</formula>
    </cfRule>
  </conditionalFormatting>
  <conditionalFormatting sqref="S34:T56">
    <cfRule type="cellIs" dxfId="548" priority="37" stopIfTrue="1" operator="equal">
      <formula>0</formula>
    </cfRule>
  </conditionalFormatting>
  <conditionalFormatting sqref="N34:N56">
    <cfRule type="cellIs" dxfId="547" priority="36" stopIfTrue="1" operator="lessThan">
      <formula>5.5</formula>
    </cfRule>
  </conditionalFormatting>
  <conditionalFormatting sqref="R34:R56">
    <cfRule type="cellIs" dxfId="546" priority="35" stopIfTrue="1" operator="equal">
      <formula>0</formula>
    </cfRule>
  </conditionalFormatting>
  <conditionalFormatting sqref="Q34:Q56">
    <cfRule type="cellIs" dxfId="545" priority="34" stopIfTrue="1" operator="equal">
      <formula>0</formula>
    </cfRule>
  </conditionalFormatting>
  <conditionalFormatting sqref="W9:W14">
    <cfRule type="cellIs" dxfId="544" priority="33" operator="between">
      <formula>0</formula>
      <formula>3.9</formula>
    </cfRule>
  </conditionalFormatting>
  <conditionalFormatting sqref="W9:W14">
    <cfRule type="cellIs" dxfId="543" priority="32" operator="lessThan">
      <formula>5</formula>
    </cfRule>
  </conditionalFormatting>
  <conditionalFormatting sqref="W9:W14">
    <cfRule type="cellIs" dxfId="542" priority="31" stopIfTrue="1" operator="notEqual">
      <formula>"CNTN"</formula>
    </cfRule>
  </conditionalFormatting>
  <conditionalFormatting sqref="W16:W19">
    <cfRule type="cellIs" dxfId="541" priority="30" operator="between">
      <formula>0</formula>
      <formula>3.9</formula>
    </cfRule>
  </conditionalFormatting>
  <conditionalFormatting sqref="W16:W19">
    <cfRule type="cellIs" dxfId="540" priority="29" operator="lessThan">
      <formula>5</formula>
    </cfRule>
  </conditionalFormatting>
  <conditionalFormatting sqref="W16:W19">
    <cfRule type="cellIs" dxfId="539" priority="28" stopIfTrue="1" operator="notEqual">
      <formula>"CNTN"</formula>
    </cfRule>
  </conditionalFormatting>
  <conditionalFormatting sqref="W22:W23">
    <cfRule type="cellIs" dxfId="538" priority="27" operator="between">
      <formula>0</formula>
      <formula>3.9</formula>
    </cfRule>
  </conditionalFormatting>
  <conditionalFormatting sqref="W22:W23">
    <cfRule type="cellIs" dxfId="537" priority="26" operator="lessThan">
      <formula>5</formula>
    </cfRule>
  </conditionalFormatting>
  <conditionalFormatting sqref="W22:W23">
    <cfRule type="cellIs" dxfId="536" priority="25" stopIfTrue="1" operator="notEqual">
      <formula>"CNTN"</formula>
    </cfRule>
  </conditionalFormatting>
  <conditionalFormatting sqref="W27">
    <cfRule type="cellIs" dxfId="535" priority="24" operator="between">
      <formula>0</formula>
      <formula>3.9</formula>
    </cfRule>
  </conditionalFormatting>
  <conditionalFormatting sqref="W27">
    <cfRule type="cellIs" dxfId="534" priority="23" operator="lessThan">
      <formula>5</formula>
    </cfRule>
  </conditionalFormatting>
  <conditionalFormatting sqref="W27">
    <cfRule type="cellIs" dxfId="533" priority="22" stopIfTrue="1" operator="notEqual">
      <formula>"CNTN"</formula>
    </cfRule>
  </conditionalFormatting>
  <conditionalFormatting sqref="W29">
    <cfRule type="cellIs" dxfId="532" priority="21" operator="between">
      <formula>0</formula>
      <formula>3.9</formula>
    </cfRule>
  </conditionalFormatting>
  <conditionalFormatting sqref="W29">
    <cfRule type="cellIs" dxfId="531" priority="20" operator="lessThan">
      <formula>5</formula>
    </cfRule>
  </conditionalFormatting>
  <conditionalFormatting sqref="W29">
    <cfRule type="cellIs" dxfId="530" priority="19" stopIfTrue="1" operator="notEqual">
      <formula>"CNTN"</formula>
    </cfRule>
  </conditionalFormatting>
  <conditionalFormatting sqref="W31:W32">
    <cfRule type="cellIs" dxfId="529" priority="18" operator="between">
      <formula>0</formula>
      <formula>3.9</formula>
    </cfRule>
  </conditionalFormatting>
  <conditionalFormatting sqref="W31:W32">
    <cfRule type="cellIs" dxfId="528" priority="17" operator="lessThan">
      <formula>5</formula>
    </cfRule>
  </conditionalFormatting>
  <conditionalFormatting sqref="W31:W32">
    <cfRule type="cellIs" dxfId="527" priority="16" stopIfTrue="1" operator="notEqual">
      <formula>"CNTN"</formula>
    </cfRule>
  </conditionalFormatting>
  <conditionalFormatting sqref="W30">
    <cfRule type="cellIs" dxfId="526" priority="15" operator="between">
      <formula>0</formula>
      <formula>3.9</formula>
    </cfRule>
  </conditionalFormatting>
  <conditionalFormatting sqref="W30">
    <cfRule type="cellIs" dxfId="525" priority="14" operator="lessThan">
      <formula>5</formula>
    </cfRule>
  </conditionalFormatting>
  <conditionalFormatting sqref="W30">
    <cfRule type="cellIs" dxfId="524" priority="13" stopIfTrue="1" operator="notEqual">
      <formula>"CNTN"</formula>
    </cfRule>
  </conditionalFormatting>
  <conditionalFormatting sqref="Q30">
    <cfRule type="cellIs" dxfId="523" priority="12" stopIfTrue="1" operator="equal">
      <formula>0</formula>
    </cfRule>
  </conditionalFormatting>
  <conditionalFormatting sqref="W20">
    <cfRule type="cellIs" dxfId="93" priority="11" operator="between">
      <formula>0</formula>
      <formula>3.9</formula>
    </cfRule>
  </conditionalFormatting>
  <conditionalFormatting sqref="W20">
    <cfRule type="cellIs" dxfId="91" priority="10" operator="lessThan">
      <formula>5</formula>
    </cfRule>
  </conditionalFormatting>
  <conditionalFormatting sqref="W20">
    <cfRule type="cellIs" dxfId="89" priority="9" stopIfTrue="1" operator="notEqual">
      <formula>"CNTN"</formula>
    </cfRule>
  </conditionalFormatting>
  <conditionalFormatting sqref="W25">
    <cfRule type="cellIs" dxfId="86" priority="8" operator="between">
      <formula>0</formula>
      <formula>3.9</formula>
    </cfRule>
  </conditionalFormatting>
  <conditionalFormatting sqref="W25">
    <cfRule type="cellIs" dxfId="84" priority="7" operator="lessThan">
      <formula>5</formula>
    </cfRule>
  </conditionalFormatting>
  <conditionalFormatting sqref="W25">
    <cfRule type="cellIs" dxfId="82" priority="6" stopIfTrue="1" operator="notEqual">
      <formula>"CNTN"</formula>
    </cfRule>
  </conditionalFormatting>
  <conditionalFormatting sqref="S25">
    <cfRule type="cellIs" dxfId="80" priority="5" operator="lessThan">
      <formula>5</formula>
    </cfRule>
  </conditionalFormatting>
  <conditionalFormatting sqref="S25">
    <cfRule type="cellIs" dxfId="78" priority="4" stopIfTrue="1" operator="notEqual">
      <formula>"CNTN"</formula>
    </cfRule>
  </conditionalFormatting>
  <conditionalFormatting sqref="S25">
    <cfRule type="notContainsBlanks" dxfId="76" priority="2" stopIfTrue="1">
      <formula>LEN(TRIM(S25))&gt;0</formula>
    </cfRule>
    <cfRule type="cellIs" dxfId="75" priority="3" operator="between">
      <formula>0</formula>
      <formula>3.9</formula>
    </cfRule>
  </conditionalFormatting>
  <conditionalFormatting sqref="S25">
    <cfRule type="cellIs" dxfId="72" priority="1" stopIfTrue="1" operator="equal">
      <formula>0</formula>
    </cfRule>
  </conditionalFormatting>
  <pageMargins left="0.11811023622047245" right="0" top="7.874015748031496E-2" bottom="0" header="0" footer="0"/>
  <pageSetup paperSize="9" orientation="landscape" r:id="rId1"/>
  <headerFooter>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A31"/>
  <sheetViews>
    <sheetView zoomScaleNormal="100" workbookViewId="0">
      <pane xSplit="4" ySplit="8" topLeftCell="J9" activePane="bottomRight" state="frozen"/>
      <selection pane="topRight" activeCell="E1" sqref="E1"/>
      <selection pane="bottomLeft" activeCell="A9" sqref="A9"/>
      <selection pane="bottomRight" activeCell="T9" sqref="T9:U9"/>
    </sheetView>
  </sheetViews>
  <sheetFormatPr defaultRowHeight="21" customHeight="1"/>
  <cols>
    <col min="1" max="1" width="4" style="74" customWidth="1"/>
    <col min="2" max="2" width="11.85546875" style="74" customWidth="1"/>
    <col min="3" max="3" width="17.5703125" style="74" customWidth="1"/>
    <col min="4" max="4" width="7.5703125" style="74" customWidth="1"/>
    <col min="5" max="5" width="10.140625" style="74" customWidth="1"/>
    <col min="6" max="6" width="9.28515625" style="74" customWidth="1"/>
    <col min="7" max="8" width="5.140625" style="74" customWidth="1"/>
    <col min="9" max="9" width="5.28515625" style="74" customWidth="1"/>
    <col min="10" max="10" width="4.85546875" style="74" customWidth="1"/>
    <col min="11" max="15" width="5.42578125" style="74" customWidth="1"/>
    <col min="16" max="17" width="4.42578125" style="74" customWidth="1"/>
    <col min="18" max="18" width="6" style="74" customWidth="1"/>
    <col min="19" max="19" width="9.7109375" style="74" customWidth="1"/>
    <col min="20" max="20" width="10.42578125" style="74" customWidth="1"/>
    <col min="21" max="238" width="9.140625" style="74"/>
    <col min="239" max="239" width="4" style="74" customWidth="1"/>
    <col min="240" max="240" width="11.85546875" style="74" customWidth="1"/>
    <col min="241" max="241" width="19.42578125" style="74" customWidth="1"/>
    <col min="242" max="242" width="8.5703125" style="74" customWidth="1"/>
    <col min="243" max="243" width="10.140625" style="74" customWidth="1"/>
    <col min="244" max="244" width="10" style="74" customWidth="1"/>
    <col min="245" max="246" width="5.140625" style="74" customWidth="1"/>
    <col min="247" max="247" width="7.7109375" style="74" customWidth="1"/>
    <col min="248" max="253" width="5.42578125" style="74" customWidth="1"/>
    <col min="254" max="255" width="4.42578125" style="74" customWidth="1"/>
    <col min="256" max="256" width="12.140625" style="74" customWidth="1"/>
    <col min="257" max="257" width="11.7109375" style="74" customWidth="1"/>
    <col min="258" max="258" width="10.85546875" style="74" customWidth="1"/>
    <col min="259" max="259" width="6" style="74" customWidth="1"/>
    <col min="260" max="261" width="5.85546875" style="74" customWidth="1"/>
    <col min="262" max="262" width="10.28515625" style="74" customWidth="1"/>
    <col min="263" max="263" width="10.7109375" style="74" customWidth="1"/>
    <col min="264" max="264" width="7.42578125" style="74" customWidth="1"/>
    <col min="265" max="265" width="7.85546875" style="74" customWidth="1"/>
    <col min="266" max="266" width="9.140625" style="74" customWidth="1"/>
    <col min="267" max="267" width="10.85546875" style="74" customWidth="1"/>
    <col min="268" max="494" width="9.140625" style="74"/>
    <col min="495" max="495" width="4" style="74" customWidth="1"/>
    <col min="496" max="496" width="11.85546875" style="74" customWidth="1"/>
    <col min="497" max="497" width="19.42578125" style="74" customWidth="1"/>
    <col min="498" max="498" width="8.5703125" style="74" customWidth="1"/>
    <col min="499" max="499" width="10.140625" style="74" customWidth="1"/>
    <col min="500" max="500" width="10" style="74" customWidth="1"/>
    <col min="501" max="502" width="5.140625" style="74" customWidth="1"/>
    <col min="503" max="503" width="7.7109375" style="74" customWidth="1"/>
    <col min="504" max="509" width="5.42578125" style="74" customWidth="1"/>
    <col min="510" max="511" width="4.42578125" style="74" customWidth="1"/>
    <col min="512" max="512" width="12.140625" style="74" customWidth="1"/>
    <col min="513" max="513" width="11.7109375" style="74" customWidth="1"/>
    <col min="514" max="514" width="10.85546875" style="74" customWidth="1"/>
    <col min="515" max="515" width="6" style="74" customWidth="1"/>
    <col min="516" max="517" width="5.85546875" style="74" customWidth="1"/>
    <col min="518" max="518" width="10.28515625" style="74" customWidth="1"/>
    <col min="519" max="519" width="10.7109375" style="74" customWidth="1"/>
    <col min="520" max="520" width="7.42578125" style="74" customWidth="1"/>
    <col min="521" max="521" width="7.85546875" style="74" customWidth="1"/>
    <col min="522" max="522" width="9.140625" style="74" customWidth="1"/>
    <col min="523" max="523" width="10.85546875" style="74" customWidth="1"/>
    <col min="524" max="750" width="9.140625" style="74"/>
    <col min="751" max="751" width="4" style="74" customWidth="1"/>
    <col min="752" max="752" width="11.85546875" style="74" customWidth="1"/>
    <col min="753" max="753" width="19.42578125" style="74" customWidth="1"/>
    <col min="754" max="754" width="8.5703125" style="74" customWidth="1"/>
    <col min="755" max="755" width="10.140625" style="74" customWidth="1"/>
    <col min="756" max="756" width="10" style="74" customWidth="1"/>
    <col min="757" max="758" width="5.140625" style="74" customWidth="1"/>
    <col min="759" max="759" width="7.7109375" style="74" customWidth="1"/>
    <col min="760" max="765" width="5.42578125" style="74" customWidth="1"/>
    <col min="766" max="767" width="4.42578125" style="74" customWidth="1"/>
    <col min="768" max="768" width="12.140625" style="74" customWidth="1"/>
    <col min="769" max="769" width="11.7109375" style="74" customWidth="1"/>
    <col min="770" max="770" width="10.85546875" style="74" customWidth="1"/>
    <col min="771" max="771" width="6" style="74" customWidth="1"/>
    <col min="772" max="773" width="5.85546875" style="74" customWidth="1"/>
    <col min="774" max="774" width="10.28515625" style="74" customWidth="1"/>
    <col min="775" max="775" width="10.7109375" style="74" customWidth="1"/>
    <col min="776" max="776" width="7.42578125" style="74" customWidth="1"/>
    <col min="777" max="777" width="7.85546875" style="74" customWidth="1"/>
    <col min="778" max="778" width="9.140625" style="74" customWidth="1"/>
    <col min="779" max="779" width="10.85546875" style="74" customWidth="1"/>
    <col min="780" max="1006" width="9.140625" style="74"/>
    <col min="1007" max="1007" width="4" style="74" customWidth="1"/>
    <col min="1008" max="1008" width="11.85546875" style="74" customWidth="1"/>
    <col min="1009" max="1009" width="19.42578125" style="74" customWidth="1"/>
    <col min="1010" max="1010" width="8.5703125" style="74" customWidth="1"/>
    <col min="1011" max="1011" width="10.140625" style="74" customWidth="1"/>
    <col min="1012" max="1012" width="10" style="74" customWidth="1"/>
    <col min="1013" max="1014" width="5.140625" style="74" customWidth="1"/>
    <col min="1015" max="1015" width="7.7109375" style="74" customWidth="1"/>
    <col min="1016" max="1021" width="5.42578125" style="74" customWidth="1"/>
    <col min="1022" max="1023" width="4.42578125" style="74" customWidth="1"/>
    <col min="1024" max="1024" width="12.140625" style="74" customWidth="1"/>
    <col min="1025" max="1025" width="11.7109375" style="74" customWidth="1"/>
    <col min="1026" max="1026" width="10.85546875" style="74" customWidth="1"/>
    <col min="1027" max="1027" width="6" style="74" customWidth="1"/>
    <col min="1028" max="1029" width="5.85546875" style="74" customWidth="1"/>
    <col min="1030" max="1030" width="10.28515625" style="74" customWidth="1"/>
    <col min="1031" max="1031" width="10.7109375" style="74" customWidth="1"/>
    <col min="1032" max="1032" width="7.42578125" style="74" customWidth="1"/>
    <col min="1033" max="1033" width="7.85546875" style="74" customWidth="1"/>
    <col min="1034" max="1034" width="9.140625" style="74" customWidth="1"/>
    <col min="1035" max="1035" width="10.85546875" style="74" customWidth="1"/>
    <col min="1036" max="1262" width="9.140625" style="74"/>
    <col min="1263" max="1263" width="4" style="74" customWidth="1"/>
    <col min="1264" max="1264" width="11.85546875" style="74" customWidth="1"/>
    <col min="1265" max="1265" width="19.42578125" style="74" customWidth="1"/>
    <col min="1266" max="1266" width="8.5703125" style="74" customWidth="1"/>
    <col min="1267" max="1267" width="10.140625" style="74" customWidth="1"/>
    <col min="1268" max="1268" width="10" style="74" customWidth="1"/>
    <col min="1269" max="1270" width="5.140625" style="74" customWidth="1"/>
    <col min="1271" max="1271" width="7.7109375" style="74" customWidth="1"/>
    <col min="1272" max="1277" width="5.42578125" style="74" customWidth="1"/>
    <col min="1278" max="1279" width="4.42578125" style="74" customWidth="1"/>
    <col min="1280" max="1280" width="12.140625" style="74" customWidth="1"/>
    <col min="1281" max="1281" width="11.7109375" style="74" customWidth="1"/>
    <col min="1282" max="1282" width="10.85546875" style="74" customWidth="1"/>
    <col min="1283" max="1283" width="6" style="74" customWidth="1"/>
    <col min="1284" max="1285" width="5.85546875" style="74" customWidth="1"/>
    <col min="1286" max="1286" width="10.28515625" style="74" customWidth="1"/>
    <col min="1287" max="1287" width="10.7109375" style="74" customWidth="1"/>
    <col min="1288" max="1288" width="7.42578125" style="74" customWidth="1"/>
    <col min="1289" max="1289" width="7.85546875" style="74" customWidth="1"/>
    <col min="1290" max="1290" width="9.140625" style="74" customWidth="1"/>
    <col min="1291" max="1291" width="10.85546875" style="74" customWidth="1"/>
    <col min="1292" max="1518" width="9.140625" style="74"/>
    <col min="1519" max="1519" width="4" style="74" customWidth="1"/>
    <col min="1520" max="1520" width="11.85546875" style="74" customWidth="1"/>
    <col min="1521" max="1521" width="19.42578125" style="74" customWidth="1"/>
    <col min="1522" max="1522" width="8.5703125" style="74" customWidth="1"/>
    <col min="1523" max="1523" width="10.140625" style="74" customWidth="1"/>
    <col min="1524" max="1524" width="10" style="74" customWidth="1"/>
    <col min="1525" max="1526" width="5.140625" style="74" customWidth="1"/>
    <col min="1527" max="1527" width="7.7109375" style="74" customWidth="1"/>
    <col min="1528" max="1533" width="5.42578125" style="74" customWidth="1"/>
    <col min="1534" max="1535" width="4.42578125" style="74" customWidth="1"/>
    <col min="1536" max="1536" width="12.140625" style="74" customWidth="1"/>
    <col min="1537" max="1537" width="11.7109375" style="74" customWidth="1"/>
    <col min="1538" max="1538" width="10.85546875" style="74" customWidth="1"/>
    <col min="1539" max="1539" width="6" style="74" customWidth="1"/>
    <col min="1540" max="1541" width="5.85546875" style="74" customWidth="1"/>
    <col min="1542" max="1542" width="10.28515625" style="74" customWidth="1"/>
    <col min="1543" max="1543" width="10.7109375" style="74" customWidth="1"/>
    <col min="1544" max="1544" width="7.42578125" style="74" customWidth="1"/>
    <col min="1545" max="1545" width="7.85546875" style="74" customWidth="1"/>
    <col min="1546" max="1546" width="9.140625" style="74" customWidth="1"/>
    <col min="1547" max="1547" width="10.85546875" style="74" customWidth="1"/>
    <col min="1548" max="1774" width="9.140625" style="74"/>
    <col min="1775" max="1775" width="4" style="74" customWidth="1"/>
    <col min="1776" max="1776" width="11.85546875" style="74" customWidth="1"/>
    <col min="1777" max="1777" width="19.42578125" style="74" customWidth="1"/>
    <col min="1778" max="1778" width="8.5703125" style="74" customWidth="1"/>
    <col min="1779" max="1779" width="10.140625" style="74" customWidth="1"/>
    <col min="1780" max="1780" width="10" style="74" customWidth="1"/>
    <col min="1781" max="1782" width="5.140625" style="74" customWidth="1"/>
    <col min="1783" max="1783" width="7.7109375" style="74" customWidth="1"/>
    <col min="1784" max="1789" width="5.42578125" style="74" customWidth="1"/>
    <col min="1790" max="1791" width="4.42578125" style="74" customWidth="1"/>
    <col min="1792" max="1792" width="12.140625" style="74" customWidth="1"/>
    <col min="1793" max="1793" width="11.7109375" style="74" customWidth="1"/>
    <col min="1794" max="1794" width="10.85546875" style="74" customWidth="1"/>
    <col min="1795" max="1795" width="6" style="74" customWidth="1"/>
    <col min="1796" max="1797" width="5.85546875" style="74" customWidth="1"/>
    <col min="1798" max="1798" width="10.28515625" style="74" customWidth="1"/>
    <col min="1799" max="1799" width="10.7109375" style="74" customWidth="1"/>
    <col min="1800" max="1800" width="7.42578125" style="74" customWidth="1"/>
    <col min="1801" max="1801" width="7.85546875" style="74" customWidth="1"/>
    <col min="1802" max="1802" width="9.140625" style="74" customWidth="1"/>
    <col min="1803" max="1803" width="10.85546875" style="74" customWidth="1"/>
    <col min="1804" max="2030" width="9.140625" style="74"/>
    <col min="2031" max="2031" width="4" style="74" customWidth="1"/>
    <col min="2032" max="2032" width="11.85546875" style="74" customWidth="1"/>
    <col min="2033" max="2033" width="19.42578125" style="74" customWidth="1"/>
    <col min="2034" max="2034" width="8.5703125" style="74" customWidth="1"/>
    <col min="2035" max="2035" width="10.140625" style="74" customWidth="1"/>
    <col min="2036" max="2036" width="10" style="74" customWidth="1"/>
    <col min="2037" max="2038" width="5.140625" style="74" customWidth="1"/>
    <col min="2039" max="2039" width="7.7109375" style="74" customWidth="1"/>
    <col min="2040" max="2045" width="5.42578125" style="74" customWidth="1"/>
    <col min="2046" max="2047" width="4.42578125" style="74" customWidth="1"/>
    <col min="2048" max="2048" width="12.140625" style="74" customWidth="1"/>
    <col min="2049" max="2049" width="11.7109375" style="74" customWidth="1"/>
    <col min="2050" max="2050" width="10.85546875" style="74" customWidth="1"/>
    <col min="2051" max="2051" width="6" style="74" customWidth="1"/>
    <col min="2052" max="2053" width="5.85546875" style="74" customWidth="1"/>
    <col min="2054" max="2054" width="10.28515625" style="74" customWidth="1"/>
    <col min="2055" max="2055" width="10.7109375" style="74" customWidth="1"/>
    <col min="2056" max="2056" width="7.42578125" style="74" customWidth="1"/>
    <col min="2057" max="2057" width="7.85546875" style="74" customWidth="1"/>
    <col min="2058" max="2058" width="9.140625" style="74" customWidth="1"/>
    <col min="2059" max="2059" width="10.85546875" style="74" customWidth="1"/>
    <col min="2060" max="2286" width="9.140625" style="74"/>
    <col min="2287" max="2287" width="4" style="74" customWidth="1"/>
    <col min="2288" max="2288" width="11.85546875" style="74" customWidth="1"/>
    <col min="2289" max="2289" width="19.42578125" style="74" customWidth="1"/>
    <col min="2290" max="2290" width="8.5703125" style="74" customWidth="1"/>
    <col min="2291" max="2291" width="10.140625" style="74" customWidth="1"/>
    <col min="2292" max="2292" width="10" style="74" customWidth="1"/>
    <col min="2293" max="2294" width="5.140625" style="74" customWidth="1"/>
    <col min="2295" max="2295" width="7.7109375" style="74" customWidth="1"/>
    <col min="2296" max="2301" width="5.42578125" style="74" customWidth="1"/>
    <col min="2302" max="2303" width="4.42578125" style="74" customWidth="1"/>
    <col min="2304" max="2304" width="12.140625" style="74" customWidth="1"/>
    <col min="2305" max="2305" width="11.7109375" style="74" customWidth="1"/>
    <col min="2306" max="2306" width="10.85546875" style="74" customWidth="1"/>
    <col min="2307" max="2307" width="6" style="74" customWidth="1"/>
    <col min="2308" max="2309" width="5.85546875" style="74" customWidth="1"/>
    <col min="2310" max="2310" width="10.28515625" style="74" customWidth="1"/>
    <col min="2311" max="2311" width="10.7109375" style="74" customWidth="1"/>
    <col min="2312" max="2312" width="7.42578125" style="74" customWidth="1"/>
    <col min="2313" max="2313" width="7.85546875" style="74" customWidth="1"/>
    <col min="2314" max="2314" width="9.140625" style="74" customWidth="1"/>
    <col min="2315" max="2315" width="10.85546875" style="74" customWidth="1"/>
    <col min="2316" max="2542" width="9.140625" style="74"/>
    <col min="2543" max="2543" width="4" style="74" customWidth="1"/>
    <col min="2544" max="2544" width="11.85546875" style="74" customWidth="1"/>
    <col min="2545" max="2545" width="19.42578125" style="74" customWidth="1"/>
    <col min="2546" max="2546" width="8.5703125" style="74" customWidth="1"/>
    <col min="2547" max="2547" width="10.140625" style="74" customWidth="1"/>
    <col min="2548" max="2548" width="10" style="74" customWidth="1"/>
    <col min="2549" max="2550" width="5.140625" style="74" customWidth="1"/>
    <col min="2551" max="2551" width="7.7109375" style="74" customWidth="1"/>
    <col min="2552" max="2557" width="5.42578125" style="74" customWidth="1"/>
    <col min="2558" max="2559" width="4.42578125" style="74" customWidth="1"/>
    <col min="2560" max="2560" width="12.140625" style="74" customWidth="1"/>
    <col min="2561" max="2561" width="11.7109375" style="74" customWidth="1"/>
    <col min="2562" max="2562" width="10.85546875" style="74" customWidth="1"/>
    <col min="2563" max="2563" width="6" style="74" customWidth="1"/>
    <col min="2564" max="2565" width="5.85546875" style="74" customWidth="1"/>
    <col min="2566" max="2566" width="10.28515625" style="74" customWidth="1"/>
    <col min="2567" max="2567" width="10.7109375" style="74" customWidth="1"/>
    <col min="2568" max="2568" width="7.42578125" style="74" customWidth="1"/>
    <col min="2569" max="2569" width="7.85546875" style="74" customWidth="1"/>
    <col min="2570" max="2570" width="9.140625" style="74" customWidth="1"/>
    <col min="2571" max="2571" width="10.85546875" style="74" customWidth="1"/>
    <col min="2572" max="2798" width="9.140625" style="74"/>
    <col min="2799" max="2799" width="4" style="74" customWidth="1"/>
    <col min="2800" max="2800" width="11.85546875" style="74" customWidth="1"/>
    <col min="2801" max="2801" width="19.42578125" style="74" customWidth="1"/>
    <col min="2802" max="2802" width="8.5703125" style="74" customWidth="1"/>
    <col min="2803" max="2803" width="10.140625" style="74" customWidth="1"/>
    <col min="2804" max="2804" width="10" style="74" customWidth="1"/>
    <col min="2805" max="2806" width="5.140625" style="74" customWidth="1"/>
    <col min="2807" max="2807" width="7.7109375" style="74" customWidth="1"/>
    <col min="2808" max="2813" width="5.42578125" style="74" customWidth="1"/>
    <col min="2814" max="2815" width="4.42578125" style="74" customWidth="1"/>
    <col min="2816" max="2816" width="12.140625" style="74" customWidth="1"/>
    <col min="2817" max="2817" width="11.7109375" style="74" customWidth="1"/>
    <col min="2818" max="2818" width="10.85546875" style="74" customWidth="1"/>
    <col min="2819" max="2819" width="6" style="74" customWidth="1"/>
    <col min="2820" max="2821" width="5.85546875" style="74" customWidth="1"/>
    <col min="2822" max="2822" width="10.28515625" style="74" customWidth="1"/>
    <col min="2823" max="2823" width="10.7109375" style="74" customWidth="1"/>
    <col min="2824" max="2824" width="7.42578125" style="74" customWidth="1"/>
    <col min="2825" max="2825" width="7.85546875" style="74" customWidth="1"/>
    <col min="2826" max="2826" width="9.140625" style="74" customWidth="1"/>
    <col min="2827" max="2827" width="10.85546875" style="74" customWidth="1"/>
    <col min="2828" max="3054" width="9.140625" style="74"/>
    <col min="3055" max="3055" width="4" style="74" customWidth="1"/>
    <col min="3056" max="3056" width="11.85546875" style="74" customWidth="1"/>
    <col min="3057" max="3057" width="19.42578125" style="74" customWidth="1"/>
    <col min="3058" max="3058" width="8.5703125" style="74" customWidth="1"/>
    <col min="3059" max="3059" width="10.140625" style="74" customWidth="1"/>
    <col min="3060" max="3060" width="10" style="74" customWidth="1"/>
    <col min="3061" max="3062" width="5.140625" style="74" customWidth="1"/>
    <col min="3063" max="3063" width="7.7109375" style="74" customWidth="1"/>
    <col min="3064" max="3069" width="5.42578125" style="74" customWidth="1"/>
    <col min="3070" max="3071" width="4.42578125" style="74" customWidth="1"/>
    <col min="3072" max="3072" width="12.140625" style="74" customWidth="1"/>
    <col min="3073" max="3073" width="11.7109375" style="74" customWidth="1"/>
    <col min="3074" max="3074" width="10.85546875" style="74" customWidth="1"/>
    <col min="3075" max="3075" width="6" style="74" customWidth="1"/>
    <col min="3076" max="3077" width="5.85546875" style="74" customWidth="1"/>
    <col min="3078" max="3078" width="10.28515625" style="74" customWidth="1"/>
    <col min="3079" max="3079" width="10.7109375" style="74" customWidth="1"/>
    <col min="3080" max="3080" width="7.42578125" style="74" customWidth="1"/>
    <col min="3081" max="3081" width="7.85546875" style="74" customWidth="1"/>
    <col min="3082" max="3082" width="9.140625" style="74" customWidth="1"/>
    <col min="3083" max="3083" width="10.85546875" style="74" customWidth="1"/>
    <col min="3084" max="3310" width="9.140625" style="74"/>
    <col min="3311" max="3311" width="4" style="74" customWidth="1"/>
    <col min="3312" max="3312" width="11.85546875" style="74" customWidth="1"/>
    <col min="3313" max="3313" width="19.42578125" style="74" customWidth="1"/>
    <col min="3314" max="3314" width="8.5703125" style="74" customWidth="1"/>
    <col min="3315" max="3315" width="10.140625" style="74" customWidth="1"/>
    <col min="3316" max="3316" width="10" style="74" customWidth="1"/>
    <col min="3317" max="3318" width="5.140625" style="74" customWidth="1"/>
    <col min="3319" max="3319" width="7.7109375" style="74" customWidth="1"/>
    <col min="3320" max="3325" width="5.42578125" style="74" customWidth="1"/>
    <col min="3326" max="3327" width="4.42578125" style="74" customWidth="1"/>
    <col min="3328" max="3328" width="12.140625" style="74" customWidth="1"/>
    <col min="3329" max="3329" width="11.7109375" style="74" customWidth="1"/>
    <col min="3330" max="3330" width="10.85546875" style="74" customWidth="1"/>
    <col min="3331" max="3331" width="6" style="74" customWidth="1"/>
    <col min="3332" max="3333" width="5.85546875" style="74" customWidth="1"/>
    <col min="3334" max="3334" width="10.28515625" style="74" customWidth="1"/>
    <col min="3335" max="3335" width="10.7109375" style="74" customWidth="1"/>
    <col min="3336" max="3336" width="7.42578125" style="74" customWidth="1"/>
    <col min="3337" max="3337" width="7.85546875" style="74" customWidth="1"/>
    <col min="3338" max="3338" width="9.140625" style="74" customWidth="1"/>
    <col min="3339" max="3339" width="10.85546875" style="74" customWidth="1"/>
    <col min="3340" max="3566" width="9.140625" style="74"/>
    <col min="3567" max="3567" width="4" style="74" customWidth="1"/>
    <col min="3568" max="3568" width="11.85546875" style="74" customWidth="1"/>
    <col min="3569" max="3569" width="19.42578125" style="74" customWidth="1"/>
    <col min="3570" max="3570" width="8.5703125" style="74" customWidth="1"/>
    <col min="3571" max="3571" width="10.140625" style="74" customWidth="1"/>
    <col min="3572" max="3572" width="10" style="74" customWidth="1"/>
    <col min="3573" max="3574" width="5.140625" style="74" customWidth="1"/>
    <col min="3575" max="3575" width="7.7109375" style="74" customWidth="1"/>
    <col min="3576" max="3581" width="5.42578125" style="74" customWidth="1"/>
    <col min="3582" max="3583" width="4.42578125" style="74" customWidth="1"/>
    <col min="3584" max="3584" width="12.140625" style="74" customWidth="1"/>
    <col min="3585" max="3585" width="11.7109375" style="74" customWidth="1"/>
    <col min="3586" max="3586" width="10.85546875" style="74" customWidth="1"/>
    <col min="3587" max="3587" width="6" style="74" customWidth="1"/>
    <col min="3588" max="3589" width="5.85546875" style="74" customWidth="1"/>
    <col min="3590" max="3590" width="10.28515625" style="74" customWidth="1"/>
    <col min="3591" max="3591" width="10.7109375" style="74" customWidth="1"/>
    <col min="3592" max="3592" width="7.42578125" style="74" customWidth="1"/>
    <col min="3593" max="3593" width="7.85546875" style="74" customWidth="1"/>
    <col min="3594" max="3594" width="9.140625" style="74" customWidth="1"/>
    <col min="3595" max="3595" width="10.85546875" style="74" customWidth="1"/>
    <col min="3596" max="3822" width="9.140625" style="74"/>
    <col min="3823" max="3823" width="4" style="74" customWidth="1"/>
    <col min="3824" max="3824" width="11.85546875" style="74" customWidth="1"/>
    <col min="3825" max="3825" width="19.42578125" style="74" customWidth="1"/>
    <col min="3826" max="3826" width="8.5703125" style="74" customWidth="1"/>
    <col min="3827" max="3827" width="10.140625" style="74" customWidth="1"/>
    <col min="3828" max="3828" width="10" style="74" customWidth="1"/>
    <col min="3829" max="3830" width="5.140625" style="74" customWidth="1"/>
    <col min="3831" max="3831" width="7.7109375" style="74" customWidth="1"/>
    <col min="3832" max="3837" width="5.42578125" style="74" customWidth="1"/>
    <col min="3838" max="3839" width="4.42578125" style="74" customWidth="1"/>
    <col min="3840" max="3840" width="12.140625" style="74" customWidth="1"/>
    <col min="3841" max="3841" width="11.7109375" style="74" customWidth="1"/>
    <col min="3842" max="3842" width="10.85546875" style="74" customWidth="1"/>
    <col min="3843" max="3843" width="6" style="74" customWidth="1"/>
    <col min="3844" max="3845" width="5.85546875" style="74" customWidth="1"/>
    <col min="3846" max="3846" width="10.28515625" style="74" customWidth="1"/>
    <col min="3847" max="3847" width="10.7109375" style="74" customWidth="1"/>
    <col min="3848" max="3848" width="7.42578125" style="74" customWidth="1"/>
    <col min="3849" max="3849" width="7.85546875" style="74" customWidth="1"/>
    <col min="3850" max="3850" width="9.140625" style="74" customWidth="1"/>
    <col min="3851" max="3851" width="10.85546875" style="74" customWidth="1"/>
    <col min="3852" max="4078" width="9.140625" style="74"/>
    <col min="4079" max="4079" width="4" style="74" customWidth="1"/>
    <col min="4080" max="4080" width="11.85546875" style="74" customWidth="1"/>
    <col min="4081" max="4081" width="19.42578125" style="74" customWidth="1"/>
    <col min="4082" max="4082" width="8.5703125" style="74" customWidth="1"/>
    <col min="4083" max="4083" width="10.140625" style="74" customWidth="1"/>
    <col min="4084" max="4084" width="10" style="74" customWidth="1"/>
    <col min="4085" max="4086" width="5.140625" style="74" customWidth="1"/>
    <col min="4087" max="4087" width="7.7109375" style="74" customWidth="1"/>
    <col min="4088" max="4093" width="5.42578125" style="74" customWidth="1"/>
    <col min="4094" max="4095" width="4.42578125" style="74" customWidth="1"/>
    <col min="4096" max="4096" width="12.140625" style="74" customWidth="1"/>
    <col min="4097" max="4097" width="11.7109375" style="74" customWidth="1"/>
    <col min="4098" max="4098" width="10.85546875" style="74" customWidth="1"/>
    <col min="4099" max="4099" width="6" style="74" customWidth="1"/>
    <col min="4100" max="4101" width="5.85546875" style="74" customWidth="1"/>
    <col min="4102" max="4102" width="10.28515625" style="74" customWidth="1"/>
    <col min="4103" max="4103" width="10.7109375" style="74" customWidth="1"/>
    <col min="4104" max="4104" width="7.42578125" style="74" customWidth="1"/>
    <col min="4105" max="4105" width="7.85546875" style="74" customWidth="1"/>
    <col min="4106" max="4106" width="9.140625" style="74" customWidth="1"/>
    <col min="4107" max="4107" width="10.85546875" style="74" customWidth="1"/>
    <col min="4108" max="4334" width="9.140625" style="74"/>
    <col min="4335" max="4335" width="4" style="74" customWidth="1"/>
    <col min="4336" max="4336" width="11.85546875" style="74" customWidth="1"/>
    <col min="4337" max="4337" width="19.42578125" style="74" customWidth="1"/>
    <col min="4338" max="4338" width="8.5703125" style="74" customWidth="1"/>
    <col min="4339" max="4339" width="10.140625" style="74" customWidth="1"/>
    <col min="4340" max="4340" width="10" style="74" customWidth="1"/>
    <col min="4341" max="4342" width="5.140625" style="74" customWidth="1"/>
    <col min="4343" max="4343" width="7.7109375" style="74" customWidth="1"/>
    <col min="4344" max="4349" width="5.42578125" style="74" customWidth="1"/>
    <col min="4350" max="4351" width="4.42578125" style="74" customWidth="1"/>
    <col min="4352" max="4352" width="12.140625" style="74" customWidth="1"/>
    <col min="4353" max="4353" width="11.7109375" style="74" customWidth="1"/>
    <col min="4354" max="4354" width="10.85546875" style="74" customWidth="1"/>
    <col min="4355" max="4355" width="6" style="74" customWidth="1"/>
    <col min="4356" max="4357" width="5.85546875" style="74" customWidth="1"/>
    <col min="4358" max="4358" width="10.28515625" style="74" customWidth="1"/>
    <col min="4359" max="4359" width="10.7109375" style="74" customWidth="1"/>
    <col min="4360" max="4360" width="7.42578125" style="74" customWidth="1"/>
    <col min="4361" max="4361" width="7.85546875" style="74" customWidth="1"/>
    <col min="4362" max="4362" width="9.140625" style="74" customWidth="1"/>
    <col min="4363" max="4363" width="10.85546875" style="74" customWidth="1"/>
    <col min="4364" max="4590" width="9.140625" style="74"/>
    <col min="4591" max="4591" width="4" style="74" customWidth="1"/>
    <col min="4592" max="4592" width="11.85546875" style="74" customWidth="1"/>
    <col min="4593" max="4593" width="19.42578125" style="74" customWidth="1"/>
    <col min="4594" max="4594" width="8.5703125" style="74" customWidth="1"/>
    <col min="4595" max="4595" width="10.140625" style="74" customWidth="1"/>
    <col min="4596" max="4596" width="10" style="74" customWidth="1"/>
    <col min="4597" max="4598" width="5.140625" style="74" customWidth="1"/>
    <col min="4599" max="4599" width="7.7109375" style="74" customWidth="1"/>
    <col min="4600" max="4605" width="5.42578125" style="74" customWidth="1"/>
    <col min="4606" max="4607" width="4.42578125" style="74" customWidth="1"/>
    <col min="4608" max="4608" width="12.140625" style="74" customWidth="1"/>
    <col min="4609" max="4609" width="11.7109375" style="74" customWidth="1"/>
    <col min="4610" max="4610" width="10.85546875" style="74" customWidth="1"/>
    <col min="4611" max="4611" width="6" style="74" customWidth="1"/>
    <col min="4612" max="4613" width="5.85546875" style="74" customWidth="1"/>
    <col min="4614" max="4614" width="10.28515625" style="74" customWidth="1"/>
    <col min="4615" max="4615" width="10.7109375" style="74" customWidth="1"/>
    <col min="4616" max="4616" width="7.42578125" style="74" customWidth="1"/>
    <col min="4617" max="4617" width="7.85546875" style="74" customWidth="1"/>
    <col min="4618" max="4618" width="9.140625" style="74" customWidth="1"/>
    <col min="4619" max="4619" width="10.85546875" style="74" customWidth="1"/>
    <col min="4620" max="4846" width="9.140625" style="74"/>
    <col min="4847" max="4847" width="4" style="74" customWidth="1"/>
    <col min="4848" max="4848" width="11.85546875" style="74" customWidth="1"/>
    <col min="4849" max="4849" width="19.42578125" style="74" customWidth="1"/>
    <col min="4850" max="4850" width="8.5703125" style="74" customWidth="1"/>
    <col min="4851" max="4851" width="10.140625" style="74" customWidth="1"/>
    <col min="4852" max="4852" width="10" style="74" customWidth="1"/>
    <col min="4853" max="4854" width="5.140625" style="74" customWidth="1"/>
    <col min="4855" max="4855" width="7.7109375" style="74" customWidth="1"/>
    <col min="4856" max="4861" width="5.42578125" style="74" customWidth="1"/>
    <col min="4862" max="4863" width="4.42578125" style="74" customWidth="1"/>
    <col min="4864" max="4864" width="12.140625" style="74" customWidth="1"/>
    <col min="4865" max="4865" width="11.7109375" style="74" customWidth="1"/>
    <col min="4866" max="4866" width="10.85546875" style="74" customWidth="1"/>
    <col min="4867" max="4867" width="6" style="74" customWidth="1"/>
    <col min="4868" max="4869" width="5.85546875" style="74" customWidth="1"/>
    <col min="4870" max="4870" width="10.28515625" style="74" customWidth="1"/>
    <col min="4871" max="4871" width="10.7109375" style="74" customWidth="1"/>
    <col min="4872" max="4872" width="7.42578125" style="74" customWidth="1"/>
    <col min="4873" max="4873" width="7.85546875" style="74" customWidth="1"/>
    <col min="4874" max="4874" width="9.140625" style="74" customWidth="1"/>
    <col min="4875" max="4875" width="10.85546875" style="74" customWidth="1"/>
    <col min="4876" max="5102" width="9.140625" style="74"/>
    <col min="5103" max="5103" width="4" style="74" customWidth="1"/>
    <col min="5104" max="5104" width="11.85546875" style="74" customWidth="1"/>
    <col min="5105" max="5105" width="19.42578125" style="74" customWidth="1"/>
    <col min="5106" max="5106" width="8.5703125" style="74" customWidth="1"/>
    <col min="5107" max="5107" width="10.140625" style="74" customWidth="1"/>
    <col min="5108" max="5108" width="10" style="74" customWidth="1"/>
    <col min="5109" max="5110" width="5.140625" style="74" customWidth="1"/>
    <col min="5111" max="5111" width="7.7109375" style="74" customWidth="1"/>
    <col min="5112" max="5117" width="5.42578125" style="74" customWidth="1"/>
    <col min="5118" max="5119" width="4.42578125" style="74" customWidth="1"/>
    <col min="5120" max="5120" width="12.140625" style="74" customWidth="1"/>
    <col min="5121" max="5121" width="11.7109375" style="74" customWidth="1"/>
    <col min="5122" max="5122" width="10.85546875" style="74" customWidth="1"/>
    <col min="5123" max="5123" width="6" style="74" customWidth="1"/>
    <col min="5124" max="5125" width="5.85546875" style="74" customWidth="1"/>
    <col min="5126" max="5126" width="10.28515625" style="74" customWidth="1"/>
    <col min="5127" max="5127" width="10.7109375" style="74" customWidth="1"/>
    <col min="5128" max="5128" width="7.42578125" style="74" customWidth="1"/>
    <col min="5129" max="5129" width="7.85546875" style="74" customWidth="1"/>
    <col min="5130" max="5130" width="9.140625" style="74" customWidth="1"/>
    <col min="5131" max="5131" width="10.85546875" style="74" customWidth="1"/>
    <col min="5132" max="5358" width="9.140625" style="74"/>
    <col min="5359" max="5359" width="4" style="74" customWidth="1"/>
    <col min="5360" max="5360" width="11.85546875" style="74" customWidth="1"/>
    <col min="5361" max="5361" width="19.42578125" style="74" customWidth="1"/>
    <col min="5362" max="5362" width="8.5703125" style="74" customWidth="1"/>
    <col min="5363" max="5363" width="10.140625" style="74" customWidth="1"/>
    <col min="5364" max="5364" width="10" style="74" customWidth="1"/>
    <col min="5365" max="5366" width="5.140625" style="74" customWidth="1"/>
    <col min="5367" max="5367" width="7.7109375" style="74" customWidth="1"/>
    <col min="5368" max="5373" width="5.42578125" style="74" customWidth="1"/>
    <col min="5374" max="5375" width="4.42578125" style="74" customWidth="1"/>
    <col min="5376" max="5376" width="12.140625" style="74" customWidth="1"/>
    <col min="5377" max="5377" width="11.7109375" style="74" customWidth="1"/>
    <col min="5378" max="5378" width="10.85546875" style="74" customWidth="1"/>
    <col min="5379" max="5379" width="6" style="74" customWidth="1"/>
    <col min="5380" max="5381" width="5.85546875" style="74" customWidth="1"/>
    <col min="5382" max="5382" width="10.28515625" style="74" customWidth="1"/>
    <col min="5383" max="5383" width="10.7109375" style="74" customWidth="1"/>
    <col min="5384" max="5384" width="7.42578125" style="74" customWidth="1"/>
    <col min="5385" max="5385" width="7.85546875" style="74" customWidth="1"/>
    <col min="5386" max="5386" width="9.140625" style="74" customWidth="1"/>
    <col min="5387" max="5387" width="10.85546875" style="74" customWidth="1"/>
    <col min="5388" max="5614" width="9.140625" style="74"/>
    <col min="5615" max="5615" width="4" style="74" customWidth="1"/>
    <col min="5616" max="5616" width="11.85546875" style="74" customWidth="1"/>
    <col min="5617" max="5617" width="19.42578125" style="74" customWidth="1"/>
    <col min="5618" max="5618" width="8.5703125" style="74" customWidth="1"/>
    <col min="5619" max="5619" width="10.140625" style="74" customWidth="1"/>
    <col min="5620" max="5620" width="10" style="74" customWidth="1"/>
    <col min="5621" max="5622" width="5.140625" style="74" customWidth="1"/>
    <col min="5623" max="5623" width="7.7109375" style="74" customWidth="1"/>
    <col min="5624" max="5629" width="5.42578125" style="74" customWidth="1"/>
    <col min="5630" max="5631" width="4.42578125" style="74" customWidth="1"/>
    <col min="5632" max="5632" width="12.140625" style="74" customWidth="1"/>
    <col min="5633" max="5633" width="11.7109375" style="74" customWidth="1"/>
    <col min="5634" max="5634" width="10.85546875" style="74" customWidth="1"/>
    <col min="5635" max="5635" width="6" style="74" customWidth="1"/>
    <col min="5636" max="5637" width="5.85546875" style="74" customWidth="1"/>
    <col min="5638" max="5638" width="10.28515625" style="74" customWidth="1"/>
    <col min="5639" max="5639" width="10.7109375" style="74" customWidth="1"/>
    <col min="5640" max="5640" width="7.42578125" style="74" customWidth="1"/>
    <col min="5641" max="5641" width="7.85546875" style="74" customWidth="1"/>
    <col min="5642" max="5642" width="9.140625" style="74" customWidth="1"/>
    <col min="5643" max="5643" width="10.85546875" style="74" customWidth="1"/>
    <col min="5644" max="5870" width="9.140625" style="74"/>
    <col min="5871" max="5871" width="4" style="74" customWidth="1"/>
    <col min="5872" max="5872" width="11.85546875" style="74" customWidth="1"/>
    <col min="5873" max="5873" width="19.42578125" style="74" customWidth="1"/>
    <col min="5874" max="5874" width="8.5703125" style="74" customWidth="1"/>
    <col min="5875" max="5875" width="10.140625" style="74" customWidth="1"/>
    <col min="5876" max="5876" width="10" style="74" customWidth="1"/>
    <col min="5877" max="5878" width="5.140625" style="74" customWidth="1"/>
    <col min="5879" max="5879" width="7.7109375" style="74" customWidth="1"/>
    <col min="5880" max="5885" width="5.42578125" style="74" customWidth="1"/>
    <col min="5886" max="5887" width="4.42578125" style="74" customWidth="1"/>
    <col min="5888" max="5888" width="12.140625" style="74" customWidth="1"/>
    <col min="5889" max="5889" width="11.7109375" style="74" customWidth="1"/>
    <col min="5890" max="5890" width="10.85546875" style="74" customWidth="1"/>
    <col min="5891" max="5891" width="6" style="74" customWidth="1"/>
    <col min="5892" max="5893" width="5.85546875" style="74" customWidth="1"/>
    <col min="5894" max="5894" width="10.28515625" style="74" customWidth="1"/>
    <col min="5895" max="5895" width="10.7109375" style="74" customWidth="1"/>
    <col min="5896" max="5896" width="7.42578125" style="74" customWidth="1"/>
    <col min="5897" max="5897" width="7.85546875" style="74" customWidth="1"/>
    <col min="5898" max="5898" width="9.140625" style="74" customWidth="1"/>
    <col min="5899" max="5899" width="10.85546875" style="74" customWidth="1"/>
    <col min="5900" max="6126" width="9.140625" style="74"/>
    <col min="6127" max="6127" width="4" style="74" customWidth="1"/>
    <col min="6128" max="6128" width="11.85546875" style="74" customWidth="1"/>
    <col min="6129" max="6129" width="19.42578125" style="74" customWidth="1"/>
    <col min="6130" max="6130" width="8.5703125" style="74" customWidth="1"/>
    <col min="6131" max="6131" width="10.140625" style="74" customWidth="1"/>
    <col min="6132" max="6132" width="10" style="74" customWidth="1"/>
    <col min="6133" max="6134" width="5.140625" style="74" customWidth="1"/>
    <col min="6135" max="6135" width="7.7109375" style="74" customWidth="1"/>
    <col min="6136" max="6141" width="5.42578125" style="74" customWidth="1"/>
    <col min="6142" max="6143" width="4.42578125" style="74" customWidth="1"/>
    <col min="6144" max="6144" width="12.140625" style="74" customWidth="1"/>
    <col min="6145" max="6145" width="11.7109375" style="74" customWidth="1"/>
    <col min="6146" max="6146" width="10.85546875" style="74" customWidth="1"/>
    <col min="6147" max="6147" width="6" style="74" customWidth="1"/>
    <col min="6148" max="6149" width="5.85546875" style="74" customWidth="1"/>
    <col min="6150" max="6150" width="10.28515625" style="74" customWidth="1"/>
    <col min="6151" max="6151" width="10.7109375" style="74" customWidth="1"/>
    <col min="6152" max="6152" width="7.42578125" style="74" customWidth="1"/>
    <col min="6153" max="6153" width="7.85546875" style="74" customWidth="1"/>
    <col min="6154" max="6154" width="9.140625" style="74" customWidth="1"/>
    <col min="6155" max="6155" width="10.85546875" style="74" customWidth="1"/>
    <col min="6156" max="6382" width="9.140625" style="74"/>
    <col min="6383" max="6383" width="4" style="74" customWidth="1"/>
    <col min="6384" max="6384" width="11.85546875" style="74" customWidth="1"/>
    <col min="6385" max="6385" width="19.42578125" style="74" customWidth="1"/>
    <col min="6386" max="6386" width="8.5703125" style="74" customWidth="1"/>
    <col min="6387" max="6387" width="10.140625" style="74" customWidth="1"/>
    <col min="6388" max="6388" width="10" style="74" customWidth="1"/>
    <col min="6389" max="6390" width="5.140625" style="74" customWidth="1"/>
    <col min="6391" max="6391" width="7.7109375" style="74" customWidth="1"/>
    <col min="6392" max="6397" width="5.42578125" style="74" customWidth="1"/>
    <col min="6398" max="6399" width="4.42578125" style="74" customWidth="1"/>
    <col min="6400" max="6400" width="12.140625" style="74" customWidth="1"/>
    <col min="6401" max="6401" width="11.7109375" style="74" customWidth="1"/>
    <col min="6402" max="6402" width="10.85546875" style="74" customWidth="1"/>
    <col min="6403" max="6403" width="6" style="74" customWidth="1"/>
    <col min="6404" max="6405" width="5.85546875" style="74" customWidth="1"/>
    <col min="6406" max="6406" width="10.28515625" style="74" customWidth="1"/>
    <col min="6407" max="6407" width="10.7109375" style="74" customWidth="1"/>
    <col min="6408" max="6408" width="7.42578125" style="74" customWidth="1"/>
    <col min="6409" max="6409" width="7.85546875" style="74" customWidth="1"/>
    <col min="6410" max="6410" width="9.140625" style="74" customWidth="1"/>
    <col min="6411" max="6411" width="10.85546875" style="74" customWidth="1"/>
    <col min="6412" max="6638" width="9.140625" style="74"/>
    <col min="6639" max="6639" width="4" style="74" customWidth="1"/>
    <col min="6640" max="6640" width="11.85546875" style="74" customWidth="1"/>
    <col min="6641" max="6641" width="19.42578125" style="74" customWidth="1"/>
    <col min="6642" max="6642" width="8.5703125" style="74" customWidth="1"/>
    <col min="6643" max="6643" width="10.140625" style="74" customWidth="1"/>
    <col min="6644" max="6644" width="10" style="74" customWidth="1"/>
    <col min="6645" max="6646" width="5.140625" style="74" customWidth="1"/>
    <col min="6647" max="6647" width="7.7109375" style="74" customWidth="1"/>
    <col min="6648" max="6653" width="5.42578125" style="74" customWidth="1"/>
    <col min="6654" max="6655" width="4.42578125" style="74" customWidth="1"/>
    <col min="6656" max="6656" width="12.140625" style="74" customWidth="1"/>
    <col min="6657" max="6657" width="11.7109375" style="74" customWidth="1"/>
    <col min="6658" max="6658" width="10.85546875" style="74" customWidth="1"/>
    <col min="6659" max="6659" width="6" style="74" customWidth="1"/>
    <col min="6660" max="6661" width="5.85546875" style="74" customWidth="1"/>
    <col min="6662" max="6662" width="10.28515625" style="74" customWidth="1"/>
    <col min="6663" max="6663" width="10.7109375" style="74" customWidth="1"/>
    <col min="6664" max="6664" width="7.42578125" style="74" customWidth="1"/>
    <col min="6665" max="6665" width="7.85546875" style="74" customWidth="1"/>
    <col min="6666" max="6666" width="9.140625" style="74" customWidth="1"/>
    <col min="6667" max="6667" width="10.85546875" style="74" customWidth="1"/>
    <col min="6668" max="6894" width="9.140625" style="74"/>
    <col min="6895" max="6895" width="4" style="74" customWidth="1"/>
    <col min="6896" max="6896" width="11.85546875" style="74" customWidth="1"/>
    <col min="6897" max="6897" width="19.42578125" style="74" customWidth="1"/>
    <col min="6898" max="6898" width="8.5703125" style="74" customWidth="1"/>
    <col min="6899" max="6899" width="10.140625" style="74" customWidth="1"/>
    <col min="6900" max="6900" width="10" style="74" customWidth="1"/>
    <col min="6901" max="6902" width="5.140625" style="74" customWidth="1"/>
    <col min="6903" max="6903" width="7.7109375" style="74" customWidth="1"/>
    <col min="6904" max="6909" width="5.42578125" style="74" customWidth="1"/>
    <col min="6910" max="6911" width="4.42578125" style="74" customWidth="1"/>
    <col min="6912" max="6912" width="12.140625" style="74" customWidth="1"/>
    <col min="6913" max="6913" width="11.7109375" style="74" customWidth="1"/>
    <col min="6914" max="6914" width="10.85546875" style="74" customWidth="1"/>
    <col min="6915" max="6915" width="6" style="74" customWidth="1"/>
    <col min="6916" max="6917" width="5.85546875" style="74" customWidth="1"/>
    <col min="6918" max="6918" width="10.28515625" style="74" customWidth="1"/>
    <col min="6919" max="6919" width="10.7109375" style="74" customWidth="1"/>
    <col min="6920" max="6920" width="7.42578125" style="74" customWidth="1"/>
    <col min="6921" max="6921" width="7.85546875" style="74" customWidth="1"/>
    <col min="6922" max="6922" width="9.140625" style="74" customWidth="1"/>
    <col min="6923" max="6923" width="10.85546875" style="74" customWidth="1"/>
    <col min="6924" max="7150" width="9.140625" style="74"/>
    <col min="7151" max="7151" width="4" style="74" customWidth="1"/>
    <col min="7152" max="7152" width="11.85546875" style="74" customWidth="1"/>
    <col min="7153" max="7153" width="19.42578125" style="74" customWidth="1"/>
    <col min="7154" max="7154" width="8.5703125" style="74" customWidth="1"/>
    <col min="7155" max="7155" width="10.140625" style="74" customWidth="1"/>
    <col min="7156" max="7156" width="10" style="74" customWidth="1"/>
    <col min="7157" max="7158" width="5.140625" style="74" customWidth="1"/>
    <col min="7159" max="7159" width="7.7109375" style="74" customWidth="1"/>
    <col min="7160" max="7165" width="5.42578125" style="74" customWidth="1"/>
    <col min="7166" max="7167" width="4.42578125" style="74" customWidth="1"/>
    <col min="7168" max="7168" width="12.140625" style="74" customWidth="1"/>
    <col min="7169" max="7169" width="11.7109375" style="74" customWidth="1"/>
    <col min="7170" max="7170" width="10.85546875" style="74" customWidth="1"/>
    <col min="7171" max="7171" width="6" style="74" customWidth="1"/>
    <col min="7172" max="7173" width="5.85546875" style="74" customWidth="1"/>
    <col min="7174" max="7174" width="10.28515625" style="74" customWidth="1"/>
    <col min="7175" max="7175" width="10.7109375" style="74" customWidth="1"/>
    <col min="7176" max="7176" width="7.42578125" style="74" customWidth="1"/>
    <col min="7177" max="7177" width="7.85546875" style="74" customWidth="1"/>
    <col min="7178" max="7178" width="9.140625" style="74" customWidth="1"/>
    <col min="7179" max="7179" width="10.85546875" style="74" customWidth="1"/>
    <col min="7180" max="7406" width="9.140625" style="74"/>
    <col min="7407" max="7407" width="4" style="74" customWidth="1"/>
    <col min="7408" max="7408" width="11.85546875" style="74" customWidth="1"/>
    <col min="7409" max="7409" width="19.42578125" style="74" customWidth="1"/>
    <col min="7410" max="7410" width="8.5703125" style="74" customWidth="1"/>
    <col min="7411" max="7411" width="10.140625" style="74" customWidth="1"/>
    <col min="7412" max="7412" width="10" style="74" customWidth="1"/>
    <col min="7413" max="7414" width="5.140625" style="74" customWidth="1"/>
    <col min="7415" max="7415" width="7.7109375" style="74" customWidth="1"/>
    <col min="7416" max="7421" width="5.42578125" style="74" customWidth="1"/>
    <col min="7422" max="7423" width="4.42578125" style="74" customWidth="1"/>
    <col min="7424" max="7424" width="12.140625" style="74" customWidth="1"/>
    <col min="7425" max="7425" width="11.7109375" style="74" customWidth="1"/>
    <col min="7426" max="7426" width="10.85546875" style="74" customWidth="1"/>
    <col min="7427" max="7427" width="6" style="74" customWidth="1"/>
    <col min="7428" max="7429" width="5.85546875" style="74" customWidth="1"/>
    <col min="7430" max="7430" width="10.28515625" style="74" customWidth="1"/>
    <col min="7431" max="7431" width="10.7109375" style="74" customWidth="1"/>
    <col min="7432" max="7432" width="7.42578125" style="74" customWidth="1"/>
    <col min="7433" max="7433" width="7.85546875" style="74" customWidth="1"/>
    <col min="7434" max="7434" width="9.140625" style="74" customWidth="1"/>
    <col min="7435" max="7435" width="10.85546875" style="74" customWidth="1"/>
    <col min="7436" max="7662" width="9.140625" style="74"/>
    <col min="7663" max="7663" width="4" style="74" customWidth="1"/>
    <col min="7664" max="7664" width="11.85546875" style="74" customWidth="1"/>
    <col min="7665" max="7665" width="19.42578125" style="74" customWidth="1"/>
    <col min="7666" max="7666" width="8.5703125" style="74" customWidth="1"/>
    <col min="7667" max="7667" width="10.140625" style="74" customWidth="1"/>
    <col min="7668" max="7668" width="10" style="74" customWidth="1"/>
    <col min="7669" max="7670" width="5.140625" style="74" customWidth="1"/>
    <col min="7671" max="7671" width="7.7109375" style="74" customWidth="1"/>
    <col min="7672" max="7677" width="5.42578125" style="74" customWidth="1"/>
    <col min="7678" max="7679" width="4.42578125" style="74" customWidth="1"/>
    <col min="7680" max="7680" width="12.140625" style="74" customWidth="1"/>
    <col min="7681" max="7681" width="11.7109375" style="74" customWidth="1"/>
    <col min="7682" max="7682" width="10.85546875" style="74" customWidth="1"/>
    <col min="7683" max="7683" width="6" style="74" customWidth="1"/>
    <col min="7684" max="7685" width="5.85546875" style="74" customWidth="1"/>
    <col min="7686" max="7686" width="10.28515625" style="74" customWidth="1"/>
    <col min="7687" max="7687" width="10.7109375" style="74" customWidth="1"/>
    <col min="7688" max="7688" width="7.42578125" style="74" customWidth="1"/>
    <col min="7689" max="7689" width="7.85546875" style="74" customWidth="1"/>
    <col min="7690" max="7690" width="9.140625" style="74" customWidth="1"/>
    <col min="7691" max="7691" width="10.85546875" style="74" customWidth="1"/>
    <col min="7692" max="7918" width="9.140625" style="74"/>
    <col min="7919" max="7919" width="4" style="74" customWidth="1"/>
    <col min="7920" max="7920" width="11.85546875" style="74" customWidth="1"/>
    <col min="7921" max="7921" width="19.42578125" style="74" customWidth="1"/>
    <col min="7922" max="7922" width="8.5703125" style="74" customWidth="1"/>
    <col min="7923" max="7923" width="10.140625" style="74" customWidth="1"/>
    <col min="7924" max="7924" width="10" style="74" customWidth="1"/>
    <col min="7925" max="7926" width="5.140625" style="74" customWidth="1"/>
    <col min="7927" max="7927" width="7.7109375" style="74" customWidth="1"/>
    <col min="7928" max="7933" width="5.42578125" style="74" customWidth="1"/>
    <col min="7934" max="7935" width="4.42578125" style="74" customWidth="1"/>
    <col min="7936" max="7936" width="12.140625" style="74" customWidth="1"/>
    <col min="7937" max="7937" width="11.7109375" style="74" customWidth="1"/>
    <col min="7938" max="7938" width="10.85546875" style="74" customWidth="1"/>
    <col min="7939" max="7939" width="6" style="74" customWidth="1"/>
    <col min="7940" max="7941" width="5.85546875" style="74" customWidth="1"/>
    <col min="7942" max="7942" width="10.28515625" style="74" customWidth="1"/>
    <col min="7943" max="7943" width="10.7109375" style="74" customWidth="1"/>
    <col min="7944" max="7944" width="7.42578125" style="74" customWidth="1"/>
    <col min="7945" max="7945" width="7.85546875" style="74" customWidth="1"/>
    <col min="7946" max="7946" width="9.140625" style="74" customWidth="1"/>
    <col min="7947" max="7947" width="10.85546875" style="74" customWidth="1"/>
    <col min="7948" max="8174" width="9.140625" style="74"/>
    <col min="8175" max="8175" width="4" style="74" customWidth="1"/>
    <col min="8176" max="8176" width="11.85546875" style="74" customWidth="1"/>
    <col min="8177" max="8177" width="19.42578125" style="74" customWidth="1"/>
    <col min="8178" max="8178" width="8.5703125" style="74" customWidth="1"/>
    <col min="8179" max="8179" width="10.140625" style="74" customWidth="1"/>
    <col min="8180" max="8180" width="10" style="74" customWidth="1"/>
    <col min="8181" max="8182" width="5.140625" style="74" customWidth="1"/>
    <col min="8183" max="8183" width="7.7109375" style="74" customWidth="1"/>
    <col min="8184" max="8189" width="5.42578125" style="74" customWidth="1"/>
    <col min="8190" max="8191" width="4.42578125" style="74" customWidth="1"/>
    <col min="8192" max="8192" width="12.140625" style="74" customWidth="1"/>
    <col min="8193" max="8193" width="11.7109375" style="74" customWidth="1"/>
    <col min="8194" max="8194" width="10.85546875" style="74" customWidth="1"/>
    <col min="8195" max="8195" width="6" style="74" customWidth="1"/>
    <col min="8196" max="8197" width="5.85546875" style="74" customWidth="1"/>
    <col min="8198" max="8198" width="10.28515625" style="74" customWidth="1"/>
    <col min="8199" max="8199" width="10.7109375" style="74" customWidth="1"/>
    <col min="8200" max="8200" width="7.42578125" style="74" customWidth="1"/>
    <col min="8201" max="8201" width="7.85546875" style="74" customWidth="1"/>
    <col min="8202" max="8202" width="9.140625" style="74" customWidth="1"/>
    <col min="8203" max="8203" width="10.85546875" style="74" customWidth="1"/>
    <col min="8204" max="8430" width="9.140625" style="74"/>
    <col min="8431" max="8431" width="4" style="74" customWidth="1"/>
    <col min="8432" max="8432" width="11.85546875" style="74" customWidth="1"/>
    <col min="8433" max="8433" width="19.42578125" style="74" customWidth="1"/>
    <col min="8434" max="8434" width="8.5703125" style="74" customWidth="1"/>
    <col min="8435" max="8435" width="10.140625" style="74" customWidth="1"/>
    <col min="8436" max="8436" width="10" style="74" customWidth="1"/>
    <col min="8437" max="8438" width="5.140625" style="74" customWidth="1"/>
    <col min="8439" max="8439" width="7.7109375" style="74" customWidth="1"/>
    <col min="8440" max="8445" width="5.42578125" style="74" customWidth="1"/>
    <col min="8446" max="8447" width="4.42578125" style="74" customWidth="1"/>
    <col min="8448" max="8448" width="12.140625" style="74" customWidth="1"/>
    <col min="8449" max="8449" width="11.7109375" style="74" customWidth="1"/>
    <col min="8450" max="8450" width="10.85546875" style="74" customWidth="1"/>
    <col min="8451" max="8451" width="6" style="74" customWidth="1"/>
    <col min="8452" max="8453" width="5.85546875" style="74" customWidth="1"/>
    <col min="8454" max="8454" width="10.28515625" style="74" customWidth="1"/>
    <col min="8455" max="8455" width="10.7109375" style="74" customWidth="1"/>
    <col min="8456" max="8456" width="7.42578125" style="74" customWidth="1"/>
    <col min="8457" max="8457" width="7.85546875" style="74" customWidth="1"/>
    <col min="8458" max="8458" width="9.140625" style="74" customWidth="1"/>
    <col min="8459" max="8459" width="10.85546875" style="74" customWidth="1"/>
    <col min="8460" max="8686" width="9.140625" style="74"/>
    <col min="8687" max="8687" width="4" style="74" customWidth="1"/>
    <col min="8688" max="8688" width="11.85546875" style="74" customWidth="1"/>
    <col min="8689" max="8689" width="19.42578125" style="74" customWidth="1"/>
    <col min="8690" max="8690" width="8.5703125" style="74" customWidth="1"/>
    <col min="8691" max="8691" width="10.140625" style="74" customWidth="1"/>
    <col min="8692" max="8692" width="10" style="74" customWidth="1"/>
    <col min="8693" max="8694" width="5.140625" style="74" customWidth="1"/>
    <col min="8695" max="8695" width="7.7109375" style="74" customWidth="1"/>
    <col min="8696" max="8701" width="5.42578125" style="74" customWidth="1"/>
    <col min="8702" max="8703" width="4.42578125" style="74" customWidth="1"/>
    <col min="8704" max="8704" width="12.140625" style="74" customWidth="1"/>
    <col min="8705" max="8705" width="11.7109375" style="74" customWidth="1"/>
    <col min="8706" max="8706" width="10.85546875" style="74" customWidth="1"/>
    <col min="8707" max="8707" width="6" style="74" customWidth="1"/>
    <col min="8708" max="8709" width="5.85546875" style="74" customWidth="1"/>
    <col min="8710" max="8710" width="10.28515625" style="74" customWidth="1"/>
    <col min="8711" max="8711" width="10.7109375" style="74" customWidth="1"/>
    <col min="8712" max="8712" width="7.42578125" style="74" customWidth="1"/>
    <col min="8713" max="8713" width="7.85546875" style="74" customWidth="1"/>
    <col min="8714" max="8714" width="9.140625" style="74" customWidth="1"/>
    <col min="8715" max="8715" width="10.85546875" style="74" customWidth="1"/>
    <col min="8716" max="8942" width="9.140625" style="74"/>
    <col min="8943" max="8943" width="4" style="74" customWidth="1"/>
    <col min="8944" max="8944" width="11.85546875" style="74" customWidth="1"/>
    <col min="8945" max="8945" width="19.42578125" style="74" customWidth="1"/>
    <col min="8946" max="8946" width="8.5703125" style="74" customWidth="1"/>
    <col min="8947" max="8947" width="10.140625" style="74" customWidth="1"/>
    <col min="8948" max="8948" width="10" style="74" customWidth="1"/>
    <col min="8949" max="8950" width="5.140625" style="74" customWidth="1"/>
    <col min="8951" max="8951" width="7.7109375" style="74" customWidth="1"/>
    <col min="8952" max="8957" width="5.42578125" style="74" customWidth="1"/>
    <col min="8958" max="8959" width="4.42578125" style="74" customWidth="1"/>
    <col min="8960" max="8960" width="12.140625" style="74" customWidth="1"/>
    <col min="8961" max="8961" width="11.7109375" style="74" customWidth="1"/>
    <col min="8962" max="8962" width="10.85546875" style="74" customWidth="1"/>
    <col min="8963" max="8963" width="6" style="74" customWidth="1"/>
    <col min="8964" max="8965" width="5.85546875" style="74" customWidth="1"/>
    <col min="8966" max="8966" width="10.28515625" style="74" customWidth="1"/>
    <col min="8967" max="8967" width="10.7109375" style="74" customWidth="1"/>
    <col min="8968" max="8968" width="7.42578125" style="74" customWidth="1"/>
    <col min="8969" max="8969" width="7.85546875" style="74" customWidth="1"/>
    <col min="8970" max="8970" width="9.140625" style="74" customWidth="1"/>
    <col min="8971" max="8971" width="10.85546875" style="74" customWidth="1"/>
    <col min="8972" max="9198" width="9.140625" style="74"/>
    <col min="9199" max="9199" width="4" style="74" customWidth="1"/>
    <col min="9200" max="9200" width="11.85546875" style="74" customWidth="1"/>
    <col min="9201" max="9201" width="19.42578125" style="74" customWidth="1"/>
    <col min="9202" max="9202" width="8.5703125" style="74" customWidth="1"/>
    <col min="9203" max="9203" width="10.140625" style="74" customWidth="1"/>
    <col min="9204" max="9204" width="10" style="74" customWidth="1"/>
    <col min="9205" max="9206" width="5.140625" style="74" customWidth="1"/>
    <col min="9207" max="9207" width="7.7109375" style="74" customWidth="1"/>
    <col min="9208" max="9213" width="5.42578125" style="74" customWidth="1"/>
    <col min="9214" max="9215" width="4.42578125" style="74" customWidth="1"/>
    <col min="9216" max="9216" width="12.140625" style="74" customWidth="1"/>
    <col min="9217" max="9217" width="11.7109375" style="74" customWidth="1"/>
    <col min="9218" max="9218" width="10.85546875" style="74" customWidth="1"/>
    <col min="9219" max="9219" width="6" style="74" customWidth="1"/>
    <col min="9220" max="9221" width="5.85546875" style="74" customWidth="1"/>
    <col min="9222" max="9222" width="10.28515625" style="74" customWidth="1"/>
    <col min="9223" max="9223" width="10.7109375" style="74" customWidth="1"/>
    <col min="9224" max="9224" width="7.42578125" style="74" customWidth="1"/>
    <col min="9225" max="9225" width="7.85546875" style="74" customWidth="1"/>
    <col min="9226" max="9226" width="9.140625" style="74" customWidth="1"/>
    <col min="9227" max="9227" width="10.85546875" style="74" customWidth="1"/>
    <col min="9228" max="9454" width="9.140625" style="74"/>
    <col min="9455" max="9455" width="4" style="74" customWidth="1"/>
    <col min="9456" max="9456" width="11.85546875" style="74" customWidth="1"/>
    <col min="9457" max="9457" width="19.42578125" style="74" customWidth="1"/>
    <col min="9458" max="9458" width="8.5703125" style="74" customWidth="1"/>
    <col min="9459" max="9459" width="10.140625" style="74" customWidth="1"/>
    <col min="9460" max="9460" width="10" style="74" customWidth="1"/>
    <col min="9461" max="9462" width="5.140625" style="74" customWidth="1"/>
    <col min="9463" max="9463" width="7.7109375" style="74" customWidth="1"/>
    <col min="9464" max="9469" width="5.42578125" style="74" customWidth="1"/>
    <col min="9470" max="9471" width="4.42578125" style="74" customWidth="1"/>
    <col min="9472" max="9472" width="12.140625" style="74" customWidth="1"/>
    <col min="9473" max="9473" width="11.7109375" style="74" customWidth="1"/>
    <col min="9474" max="9474" width="10.85546875" style="74" customWidth="1"/>
    <col min="9475" max="9475" width="6" style="74" customWidth="1"/>
    <col min="9476" max="9477" width="5.85546875" style="74" customWidth="1"/>
    <col min="9478" max="9478" width="10.28515625" style="74" customWidth="1"/>
    <col min="9479" max="9479" width="10.7109375" style="74" customWidth="1"/>
    <col min="9480" max="9480" width="7.42578125" style="74" customWidth="1"/>
    <col min="9481" max="9481" width="7.85546875" style="74" customWidth="1"/>
    <col min="9482" max="9482" width="9.140625" style="74" customWidth="1"/>
    <col min="9483" max="9483" width="10.85546875" style="74" customWidth="1"/>
    <col min="9484" max="9710" width="9.140625" style="74"/>
    <col min="9711" max="9711" width="4" style="74" customWidth="1"/>
    <col min="9712" max="9712" width="11.85546875" style="74" customWidth="1"/>
    <col min="9713" max="9713" width="19.42578125" style="74" customWidth="1"/>
    <col min="9714" max="9714" width="8.5703125" style="74" customWidth="1"/>
    <col min="9715" max="9715" width="10.140625" style="74" customWidth="1"/>
    <col min="9716" max="9716" width="10" style="74" customWidth="1"/>
    <col min="9717" max="9718" width="5.140625" style="74" customWidth="1"/>
    <col min="9719" max="9719" width="7.7109375" style="74" customWidth="1"/>
    <col min="9720" max="9725" width="5.42578125" style="74" customWidth="1"/>
    <col min="9726" max="9727" width="4.42578125" style="74" customWidth="1"/>
    <col min="9728" max="9728" width="12.140625" style="74" customWidth="1"/>
    <col min="9729" max="9729" width="11.7109375" style="74" customWidth="1"/>
    <col min="9730" max="9730" width="10.85546875" style="74" customWidth="1"/>
    <col min="9731" max="9731" width="6" style="74" customWidth="1"/>
    <col min="9732" max="9733" width="5.85546875" style="74" customWidth="1"/>
    <col min="9734" max="9734" width="10.28515625" style="74" customWidth="1"/>
    <col min="9735" max="9735" width="10.7109375" style="74" customWidth="1"/>
    <col min="9736" max="9736" width="7.42578125" style="74" customWidth="1"/>
    <col min="9737" max="9737" width="7.85546875" style="74" customWidth="1"/>
    <col min="9738" max="9738" width="9.140625" style="74" customWidth="1"/>
    <col min="9739" max="9739" width="10.85546875" style="74" customWidth="1"/>
    <col min="9740" max="9966" width="9.140625" style="74"/>
    <col min="9967" max="9967" width="4" style="74" customWidth="1"/>
    <col min="9968" max="9968" width="11.85546875" style="74" customWidth="1"/>
    <col min="9969" max="9969" width="19.42578125" style="74" customWidth="1"/>
    <col min="9970" max="9970" width="8.5703125" style="74" customWidth="1"/>
    <col min="9971" max="9971" width="10.140625" style="74" customWidth="1"/>
    <col min="9972" max="9972" width="10" style="74" customWidth="1"/>
    <col min="9973" max="9974" width="5.140625" style="74" customWidth="1"/>
    <col min="9975" max="9975" width="7.7109375" style="74" customWidth="1"/>
    <col min="9976" max="9981" width="5.42578125" style="74" customWidth="1"/>
    <col min="9982" max="9983" width="4.42578125" style="74" customWidth="1"/>
    <col min="9984" max="9984" width="12.140625" style="74" customWidth="1"/>
    <col min="9985" max="9985" width="11.7109375" style="74" customWidth="1"/>
    <col min="9986" max="9986" width="10.85546875" style="74" customWidth="1"/>
    <col min="9987" max="9987" width="6" style="74" customWidth="1"/>
    <col min="9988" max="9989" width="5.85546875" style="74" customWidth="1"/>
    <col min="9990" max="9990" width="10.28515625" style="74" customWidth="1"/>
    <col min="9991" max="9991" width="10.7109375" style="74" customWidth="1"/>
    <col min="9992" max="9992" width="7.42578125" style="74" customWidth="1"/>
    <col min="9993" max="9993" width="7.85546875" style="74" customWidth="1"/>
    <col min="9994" max="9994" width="9.140625" style="74" customWidth="1"/>
    <col min="9995" max="9995" width="10.85546875" style="74" customWidth="1"/>
    <col min="9996" max="10222" width="9.140625" style="74"/>
    <col min="10223" max="10223" width="4" style="74" customWidth="1"/>
    <col min="10224" max="10224" width="11.85546875" style="74" customWidth="1"/>
    <col min="10225" max="10225" width="19.42578125" style="74" customWidth="1"/>
    <col min="10226" max="10226" width="8.5703125" style="74" customWidth="1"/>
    <col min="10227" max="10227" width="10.140625" style="74" customWidth="1"/>
    <col min="10228" max="10228" width="10" style="74" customWidth="1"/>
    <col min="10229" max="10230" width="5.140625" style="74" customWidth="1"/>
    <col min="10231" max="10231" width="7.7109375" style="74" customWidth="1"/>
    <col min="10232" max="10237" width="5.42578125" style="74" customWidth="1"/>
    <col min="10238" max="10239" width="4.42578125" style="74" customWidth="1"/>
    <col min="10240" max="10240" width="12.140625" style="74" customWidth="1"/>
    <col min="10241" max="10241" width="11.7109375" style="74" customWidth="1"/>
    <col min="10242" max="10242" width="10.85546875" style="74" customWidth="1"/>
    <col min="10243" max="10243" width="6" style="74" customWidth="1"/>
    <col min="10244" max="10245" width="5.85546875" style="74" customWidth="1"/>
    <col min="10246" max="10246" width="10.28515625" style="74" customWidth="1"/>
    <col min="10247" max="10247" width="10.7109375" style="74" customWidth="1"/>
    <col min="10248" max="10248" width="7.42578125" style="74" customWidth="1"/>
    <col min="10249" max="10249" width="7.85546875" style="74" customWidth="1"/>
    <col min="10250" max="10250" width="9.140625" style="74" customWidth="1"/>
    <col min="10251" max="10251" width="10.85546875" style="74" customWidth="1"/>
    <col min="10252" max="10478" width="9.140625" style="74"/>
    <col min="10479" max="10479" width="4" style="74" customWidth="1"/>
    <col min="10480" max="10480" width="11.85546875" style="74" customWidth="1"/>
    <col min="10481" max="10481" width="19.42578125" style="74" customWidth="1"/>
    <col min="10482" max="10482" width="8.5703125" style="74" customWidth="1"/>
    <col min="10483" max="10483" width="10.140625" style="74" customWidth="1"/>
    <col min="10484" max="10484" width="10" style="74" customWidth="1"/>
    <col min="10485" max="10486" width="5.140625" style="74" customWidth="1"/>
    <col min="10487" max="10487" width="7.7109375" style="74" customWidth="1"/>
    <col min="10488" max="10493" width="5.42578125" style="74" customWidth="1"/>
    <col min="10494" max="10495" width="4.42578125" style="74" customWidth="1"/>
    <col min="10496" max="10496" width="12.140625" style="74" customWidth="1"/>
    <col min="10497" max="10497" width="11.7109375" style="74" customWidth="1"/>
    <col min="10498" max="10498" width="10.85546875" style="74" customWidth="1"/>
    <col min="10499" max="10499" width="6" style="74" customWidth="1"/>
    <col min="10500" max="10501" width="5.85546875" style="74" customWidth="1"/>
    <col min="10502" max="10502" width="10.28515625" style="74" customWidth="1"/>
    <col min="10503" max="10503" width="10.7109375" style="74" customWidth="1"/>
    <col min="10504" max="10504" width="7.42578125" style="74" customWidth="1"/>
    <col min="10505" max="10505" width="7.85546875" style="74" customWidth="1"/>
    <col min="10506" max="10506" width="9.140625" style="74" customWidth="1"/>
    <col min="10507" max="10507" width="10.85546875" style="74" customWidth="1"/>
    <col min="10508" max="10734" width="9.140625" style="74"/>
    <col min="10735" max="10735" width="4" style="74" customWidth="1"/>
    <col min="10736" max="10736" width="11.85546875" style="74" customWidth="1"/>
    <col min="10737" max="10737" width="19.42578125" style="74" customWidth="1"/>
    <col min="10738" max="10738" width="8.5703125" style="74" customWidth="1"/>
    <col min="10739" max="10739" width="10.140625" style="74" customWidth="1"/>
    <col min="10740" max="10740" width="10" style="74" customWidth="1"/>
    <col min="10741" max="10742" width="5.140625" style="74" customWidth="1"/>
    <col min="10743" max="10743" width="7.7109375" style="74" customWidth="1"/>
    <col min="10744" max="10749" width="5.42578125" style="74" customWidth="1"/>
    <col min="10750" max="10751" width="4.42578125" style="74" customWidth="1"/>
    <col min="10752" max="10752" width="12.140625" style="74" customWidth="1"/>
    <col min="10753" max="10753" width="11.7109375" style="74" customWidth="1"/>
    <col min="10754" max="10754" width="10.85546875" style="74" customWidth="1"/>
    <col min="10755" max="10755" width="6" style="74" customWidth="1"/>
    <col min="10756" max="10757" width="5.85546875" style="74" customWidth="1"/>
    <col min="10758" max="10758" width="10.28515625" style="74" customWidth="1"/>
    <col min="10759" max="10759" width="10.7109375" style="74" customWidth="1"/>
    <col min="10760" max="10760" width="7.42578125" style="74" customWidth="1"/>
    <col min="10761" max="10761" width="7.85546875" style="74" customWidth="1"/>
    <col min="10762" max="10762" width="9.140625" style="74" customWidth="1"/>
    <col min="10763" max="10763" width="10.85546875" style="74" customWidth="1"/>
    <col min="10764" max="10990" width="9.140625" style="74"/>
    <col min="10991" max="10991" width="4" style="74" customWidth="1"/>
    <col min="10992" max="10992" width="11.85546875" style="74" customWidth="1"/>
    <col min="10993" max="10993" width="19.42578125" style="74" customWidth="1"/>
    <col min="10994" max="10994" width="8.5703125" style="74" customWidth="1"/>
    <col min="10995" max="10995" width="10.140625" style="74" customWidth="1"/>
    <col min="10996" max="10996" width="10" style="74" customWidth="1"/>
    <col min="10997" max="10998" width="5.140625" style="74" customWidth="1"/>
    <col min="10999" max="10999" width="7.7109375" style="74" customWidth="1"/>
    <col min="11000" max="11005" width="5.42578125" style="74" customWidth="1"/>
    <col min="11006" max="11007" width="4.42578125" style="74" customWidth="1"/>
    <col min="11008" max="11008" width="12.140625" style="74" customWidth="1"/>
    <col min="11009" max="11009" width="11.7109375" style="74" customWidth="1"/>
    <col min="11010" max="11010" width="10.85546875" style="74" customWidth="1"/>
    <col min="11011" max="11011" width="6" style="74" customWidth="1"/>
    <col min="11012" max="11013" width="5.85546875" style="74" customWidth="1"/>
    <col min="11014" max="11014" width="10.28515625" style="74" customWidth="1"/>
    <col min="11015" max="11015" width="10.7109375" style="74" customWidth="1"/>
    <col min="11016" max="11016" width="7.42578125" style="74" customWidth="1"/>
    <col min="11017" max="11017" width="7.85546875" style="74" customWidth="1"/>
    <col min="11018" max="11018" width="9.140625" style="74" customWidth="1"/>
    <col min="11019" max="11019" width="10.85546875" style="74" customWidth="1"/>
    <col min="11020" max="11246" width="9.140625" style="74"/>
    <col min="11247" max="11247" width="4" style="74" customWidth="1"/>
    <col min="11248" max="11248" width="11.85546875" style="74" customWidth="1"/>
    <col min="11249" max="11249" width="19.42578125" style="74" customWidth="1"/>
    <col min="11250" max="11250" width="8.5703125" style="74" customWidth="1"/>
    <col min="11251" max="11251" width="10.140625" style="74" customWidth="1"/>
    <col min="11252" max="11252" width="10" style="74" customWidth="1"/>
    <col min="11253" max="11254" width="5.140625" style="74" customWidth="1"/>
    <col min="11255" max="11255" width="7.7109375" style="74" customWidth="1"/>
    <col min="11256" max="11261" width="5.42578125" style="74" customWidth="1"/>
    <col min="11262" max="11263" width="4.42578125" style="74" customWidth="1"/>
    <col min="11264" max="11264" width="12.140625" style="74" customWidth="1"/>
    <col min="11265" max="11265" width="11.7109375" style="74" customWidth="1"/>
    <col min="11266" max="11266" width="10.85546875" style="74" customWidth="1"/>
    <col min="11267" max="11267" width="6" style="74" customWidth="1"/>
    <col min="11268" max="11269" width="5.85546875" style="74" customWidth="1"/>
    <col min="11270" max="11270" width="10.28515625" style="74" customWidth="1"/>
    <col min="11271" max="11271" width="10.7109375" style="74" customWidth="1"/>
    <col min="11272" max="11272" width="7.42578125" style="74" customWidth="1"/>
    <col min="11273" max="11273" width="7.85546875" style="74" customWidth="1"/>
    <col min="11274" max="11274" width="9.140625" style="74" customWidth="1"/>
    <col min="11275" max="11275" width="10.85546875" style="74" customWidth="1"/>
    <col min="11276" max="11502" width="9.140625" style="74"/>
    <col min="11503" max="11503" width="4" style="74" customWidth="1"/>
    <col min="11504" max="11504" width="11.85546875" style="74" customWidth="1"/>
    <col min="11505" max="11505" width="19.42578125" style="74" customWidth="1"/>
    <col min="11506" max="11506" width="8.5703125" style="74" customWidth="1"/>
    <col min="11507" max="11507" width="10.140625" style="74" customWidth="1"/>
    <col min="11508" max="11508" width="10" style="74" customWidth="1"/>
    <col min="11509" max="11510" width="5.140625" style="74" customWidth="1"/>
    <col min="11511" max="11511" width="7.7109375" style="74" customWidth="1"/>
    <col min="11512" max="11517" width="5.42578125" style="74" customWidth="1"/>
    <col min="11518" max="11519" width="4.42578125" style="74" customWidth="1"/>
    <col min="11520" max="11520" width="12.140625" style="74" customWidth="1"/>
    <col min="11521" max="11521" width="11.7109375" style="74" customWidth="1"/>
    <col min="11522" max="11522" width="10.85546875" style="74" customWidth="1"/>
    <col min="11523" max="11523" width="6" style="74" customWidth="1"/>
    <col min="11524" max="11525" width="5.85546875" style="74" customWidth="1"/>
    <col min="11526" max="11526" width="10.28515625" style="74" customWidth="1"/>
    <col min="11527" max="11527" width="10.7109375" style="74" customWidth="1"/>
    <col min="11528" max="11528" width="7.42578125" style="74" customWidth="1"/>
    <col min="11529" max="11529" width="7.85546875" style="74" customWidth="1"/>
    <col min="11530" max="11530" width="9.140625" style="74" customWidth="1"/>
    <col min="11531" max="11531" width="10.85546875" style="74" customWidth="1"/>
    <col min="11532" max="11758" width="9.140625" style="74"/>
    <col min="11759" max="11759" width="4" style="74" customWidth="1"/>
    <col min="11760" max="11760" width="11.85546875" style="74" customWidth="1"/>
    <col min="11761" max="11761" width="19.42578125" style="74" customWidth="1"/>
    <col min="11762" max="11762" width="8.5703125" style="74" customWidth="1"/>
    <col min="11763" max="11763" width="10.140625" style="74" customWidth="1"/>
    <col min="11764" max="11764" width="10" style="74" customWidth="1"/>
    <col min="11765" max="11766" width="5.140625" style="74" customWidth="1"/>
    <col min="11767" max="11767" width="7.7109375" style="74" customWidth="1"/>
    <col min="11768" max="11773" width="5.42578125" style="74" customWidth="1"/>
    <col min="11774" max="11775" width="4.42578125" style="74" customWidth="1"/>
    <col min="11776" max="11776" width="12.140625" style="74" customWidth="1"/>
    <col min="11777" max="11777" width="11.7109375" style="74" customWidth="1"/>
    <col min="11778" max="11778" width="10.85546875" style="74" customWidth="1"/>
    <col min="11779" max="11779" width="6" style="74" customWidth="1"/>
    <col min="11780" max="11781" width="5.85546875" style="74" customWidth="1"/>
    <col min="11782" max="11782" width="10.28515625" style="74" customWidth="1"/>
    <col min="11783" max="11783" width="10.7109375" style="74" customWidth="1"/>
    <col min="11784" max="11784" width="7.42578125" style="74" customWidth="1"/>
    <col min="11785" max="11785" width="7.85546875" style="74" customWidth="1"/>
    <col min="11786" max="11786" width="9.140625" style="74" customWidth="1"/>
    <col min="11787" max="11787" width="10.85546875" style="74" customWidth="1"/>
    <col min="11788" max="12014" width="9.140625" style="74"/>
    <col min="12015" max="12015" width="4" style="74" customWidth="1"/>
    <col min="12016" max="12016" width="11.85546875" style="74" customWidth="1"/>
    <col min="12017" max="12017" width="19.42578125" style="74" customWidth="1"/>
    <col min="12018" max="12018" width="8.5703125" style="74" customWidth="1"/>
    <col min="12019" max="12019" width="10.140625" style="74" customWidth="1"/>
    <col min="12020" max="12020" width="10" style="74" customWidth="1"/>
    <col min="12021" max="12022" width="5.140625" style="74" customWidth="1"/>
    <col min="12023" max="12023" width="7.7109375" style="74" customWidth="1"/>
    <col min="12024" max="12029" width="5.42578125" style="74" customWidth="1"/>
    <col min="12030" max="12031" width="4.42578125" style="74" customWidth="1"/>
    <col min="12032" max="12032" width="12.140625" style="74" customWidth="1"/>
    <col min="12033" max="12033" width="11.7109375" style="74" customWidth="1"/>
    <col min="12034" max="12034" width="10.85546875" style="74" customWidth="1"/>
    <col min="12035" max="12035" width="6" style="74" customWidth="1"/>
    <col min="12036" max="12037" width="5.85546875" style="74" customWidth="1"/>
    <col min="12038" max="12038" width="10.28515625" style="74" customWidth="1"/>
    <col min="12039" max="12039" width="10.7109375" style="74" customWidth="1"/>
    <col min="12040" max="12040" width="7.42578125" style="74" customWidth="1"/>
    <col min="12041" max="12041" width="7.85546875" style="74" customWidth="1"/>
    <col min="12042" max="12042" width="9.140625" style="74" customWidth="1"/>
    <col min="12043" max="12043" width="10.85546875" style="74" customWidth="1"/>
    <col min="12044" max="12270" width="9.140625" style="74"/>
    <col min="12271" max="12271" width="4" style="74" customWidth="1"/>
    <col min="12272" max="12272" width="11.85546875" style="74" customWidth="1"/>
    <col min="12273" max="12273" width="19.42578125" style="74" customWidth="1"/>
    <col min="12274" max="12274" width="8.5703125" style="74" customWidth="1"/>
    <col min="12275" max="12275" width="10.140625" style="74" customWidth="1"/>
    <col min="12276" max="12276" width="10" style="74" customWidth="1"/>
    <col min="12277" max="12278" width="5.140625" style="74" customWidth="1"/>
    <col min="12279" max="12279" width="7.7109375" style="74" customWidth="1"/>
    <col min="12280" max="12285" width="5.42578125" style="74" customWidth="1"/>
    <col min="12286" max="12287" width="4.42578125" style="74" customWidth="1"/>
    <col min="12288" max="12288" width="12.140625" style="74" customWidth="1"/>
    <col min="12289" max="12289" width="11.7109375" style="74" customWidth="1"/>
    <col min="12290" max="12290" width="10.85546875" style="74" customWidth="1"/>
    <col min="12291" max="12291" width="6" style="74" customWidth="1"/>
    <col min="12292" max="12293" width="5.85546875" style="74" customWidth="1"/>
    <col min="12294" max="12294" width="10.28515625" style="74" customWidth="1"/>
    <col min="12295" max="12295" width="10.7109375" style="74" customWidth="1"/>
    <col min="12296" max="12296" width="7.42578125" style="74" customWidth="1"/>
    <col min="12297" max="12297" width="7.85546875" style="74" customWidth="1"/>
    <col min="12298" max="12298" width="9.140625" style="74" customWidth="1"/>
    <col min="12299" max="12299" width="10.85546875" style="74" customWidth="1"/>
    <col min="12300" max="12526" width="9.140625" style="74"/>
    <col min="12527" max="12527" width="4" style="74" customWidth="1"/>
    <col min="12528" max="12528" width="11.85546875" style="74" customWidth="1"/>
    <col min="12529" max="12529" width="19.42578125" style="74" customWidth="1"/>
    <col min="12530" max="12530" width="8.5703125" style="74" customWidth="1"/>
    <col min="12531" max="12531" width="10.140625" style="74" customWidth="1"/>
    <col min="12532" max="12532" width="10" style="74" customWidth="1"/>
    <col min="12533" max="12534" width="5.140625" style="74" customWidth="1"/>
    <col min="12535" max="12535" width="7.7109375" style="74" customWidth="1"/>
    <col min="12536" max="12541" width="5.42578125" style="74" customWidth="1"/>
    <col min="12542" max="12543" width="4.42578125" style="74" customWidth="1"/>
    <col min="12544" max="12544" width="12.140625" style="74" customWidth="1"/>
    <col min="12545" max="12545" width="11.7109375" style="74" customWidth="1"/>
    <col min="12546" max="12546" width="10.85546875" style="74" customWidth="1"/>
    <col min="12547" max="12547" width="6" style="74" customWidth="1"/>
    <col min="12548" max="12549" width="5.85546875" style="74" customWidth="1"/>
    <col min="12550" max="12550" width="10.28515625" style="74" customWidth="1"/>
    <col min="12551" max="12551" width="10.7109375" style="74" customWidth="1"/>
    <col min="12552" max="12552" width="7.42578125" style="74" customWidth="1"/>
    <col min="12553" max="12553" width="7.85546875" style="74" customWidth="1"/>
    <col min="12554" max="12554" width="9.140625" style="74" customWidth="1"/>
    <col min="12555" max="12555" width="10.85546875" style="74" customWidth="1"/>
    <col min="12556" max="12782" width="9.140625" style="74"/>
    <col min="12783" max="12783" width="4" style="74" customWidth="1"/>
    <col min="12784" max="12784" width="11.85546875" style="74" customWidth="1"/>
    <col min="12785" max="12785" width="19.42578125" style="74" customWidth="1"/>
    <col min="12786" max="12786" width="8.5703125" style="74" customWidth="1"/>
    <col min="12787" max="12787" width="10.140625" style="74" customWidth="1"/>
    <col min="12788" max="12788" width="10" style="74" customWidth="1"/>
    <col min="12789" max="12790" width="5.140625" style="74" customWidth="1"/>
    <col min="12791" max="12791" width="7.7109375" style="74" customWidth="1"/>
    <col min="12792" max="12797" width="5.42578125" style="74" customWidth="1"/>
    <col min="12798" max="12799" width="4.42578125" style="74" customWidth="1"/>
    <col min="12800" max="12800" width="12.140625" style="74" customWidth="1"/>
    <col min="12801" max="12801" width="11.7109375" style="74" customWidth="1"/>
    <col min="12802" max="12802" width="10.85546875" style="74" customWidth="1"/>
    <col min="12803" max="12803" width="6" style="74" customWidth="1"/>
    <col min="12804" max="12805" width="5.85546875" style="74" customWidth="1"/>
    <col min="12806" max="12806" width="10.28515625" style="74" customWidth="1"/>
    <col min="12807" max="12807" width="10.7109375" style="74" customWidth="1"/>
    <col min="12808" max="12808" width="7.42578125" style="74" customWidth="1"/>
    <col min="12809" max="12809" width="7.85546875" style="74" customWidth="1"/>
    <col min="12810" max="12810" width="9.140625" style="74" customWidth="1"/>
    <col min="12811" max="12811" width="10.85546875" style="74" customWidth="1"/>
    <col min="12812" max="13038" width="9.140625" style="74"/>
    <col min="13039" max="13039" width="4" style="74" customWidth="1"/>
    <col min="13040" max="13040" width="11.85546875" style="74" customWidth="1"/>
    <col min="13041" max="13041" width="19.42578125" style="74" customWidth="1"/>
    <col min="13042" max="13042" width="8.5703125" style="74" customWidth="1"/>
    <col min="13043" max="13043" width="10.140625" style="74" customWidth="1"/>
    <col min="13044" max="13044" width="10" style="74" customWidth="1"/>
    <col min="13045" max="13046" width="5.140625" style="74" customWidth="1"/>
    <col min="13047" max="13047" width="7.7109375" style="74" customWidth="1"/>
    <col min="13048" max="13053" width="5.42578125" style="74" customWidth="1"/>
    <col min="13054" max="13055" width="4.42578125" style="74" customWidth="1"/>
    <col min="13056" max="13056" width="12.140625" style="74" customWidth="1"/>
    <col min="13057" max="13057" width="11.7109375" style="74" customWidth="1"/>
    <col min="13058" max="13058" width="10.85546875" style="74" customWidth="1"/>
    <col min="13059" max="13059" width="6" style="74" customWidth="1"/>
    <col min="13060" max="13061" width="5.85546875" style="74" customWidth="1"/>
    <col min="13062" max="13062" width="10.28515625" style="74" customWidth="1"/>
    <col min="13063" max="13063" width="10.7109375" style="74" customWidth="1"/>
    <col min="13064" max="13064" width="7.42578125" style="74" customWidth="1"/>
    <col min="13065" max="13065" width="7.85546875" style="74" customWidth="1"/>
    <col min="13066" max="13066" width="9.140625" style="74" customWidth="1"/>
    <col min="13067" max="13067" width="10.85546875" style="74" customWidth="1"/>
    <col min="13068" max="13294" width="9.140625" style="74"/>
    <col min="13295" max="13295" width="4" style="74" customWidth="1"/>
    <col min="13296" max="13296" width="11.85546875" style="74" customWidth="1"/>
    <col min="13297" max="13297" width="19.42578125" style="74" customWidth="1"/>
    <col min="13298" max="13298" width="8.5703125" style="74" customWidth="1"/>
    <col min="13299" max="13299" width="10.140625" style="74" customWidth="1"/>
    <col min="13300" max="13300" width="10" style="74" customWidth="1"/>
    <col min="13301" max="13302" width="5.140625" style="74" customWidth="1"/>
    <col min="13303" max="13303" width="7.7109375" style="74" customWidth="1"/>
    <col min="13304" max="13309" width="5.42578125" style="74" customWidth="1"/>
    <col min="13310" max="13311" width="4.42578125" style="74" customWidth="1"/>
    <col min="13312" max="13312" width="12.140625" style="74" customWidth="1"/>
    <col min="13313" max="13313" width="11.7109375" style="74" customWidth="1"/>
    <col min="13314" max="13314" width="10.85546875" style="74" customWidth="1"/>
    <col min="13315" max="13315" width="6" style="74" customWidth="1"/>
    <col min="13316" max="13317" width="5.85546875" style="74" customWidth="1"/>
    <col min="13318" max="13318" width="10.28515625" style="74" customWidth="1"/>
    <col min="13319" max="13319" width="10.7109375" style="74" customWidth="1"/>
    <col min="13320" max="13320" width="7.42578125" style="74" customWidth="1"/>
    <col min="13321" max="13321" width="7.85546875" style="74" customWidth="1"/>
    <col min="13322" max="13322" width="9.140625" style="74" customWidth="1"/>
    <col min="13323" max="13323" width="10.85546875" style="74" customWidth="1"/>
    <col min="13324" max="13550" width="9.140625" style="74"/>
    <col min="13551" max="13551" width="4" style="74" customWidth="1"/>
    <col min="13552" max="13552" width="11.85546875" style="74" customWidth="1"/>
    <col min="13553" max="13553" width="19.42578125" style="74" customWidth="1"/>
    <col min="13554" max="13554" width="8.5703125" style="74" customWidth="1"/>
    <col min="13555" max="13555" width="10.140625" style="74" customWidth="1"/>
    <col min="13556" max="13556" width="10" style="74" customWidth="1"/>
    <col min="13557" max="13558" width="5.140625" style="74" customWidth="1"/>
    <col min="13559" max="13559" width="7.7109375" style="74" customWidth="1"/>
    <col min="13560" max="13565" width="5.42578125" style="74" customWidth="1"/>
    <col min="13566" max="13567" width="4.42578125" style="74" customWidth="1"/>
    <col min="13568" max="13568" width="12.140625" style="74" customWidth="1"/>
    <col min="13569" max="13569" width="11.7109375" style="74" customWidth="1"/>
    <col min="13570" max="13570" width="10.85546875" style="74" customWidth="1"/>
    <col min="13571" max="13571" width="6" style="74" customWidth="1"/>
    <col min="13572" max="13573" width="5.85546875" style="74" customWidth="1"/>
    <col min="13574" max="13574" width="10.28515625" style="74" customWidth="1"/>
    <col min="13575" max="13575" width="10.7109375" style="74" customWidth="1"/>
    <col min="13576" max="13576" width="7.42578125" style="74" customWidth="1"/>
    <col min="13577" max="13577" width="7.85546875" style="74" customWidth="1"/>
    <col min="13578" max="13578" width="9.140625" style="74" customWidth="1"/>
    <col min="13579" max="13579" width="10.85546875" style="74" customWidth="1"/>
    <col min="13580" max="13806" width="9.140625" style="74"/>
    <col min="13807" max="13807" width="4" style="74" customWidth="1"/>
    <col min="13808" max="13808" width="11.85546875" style="74" customWidth="1"/>
    <col min="13809" max="13809" width="19.42578125" style="74" customWidth="1"/>
    <col min="13810" max="13810" width="8.5703125" style="74" customWidth="1"/>
    <col min="13811" max="13811" width="10.140625" style="74" customWidth="1"/>
    <col min="13812" max="13812" width="10" style="74" customWidth="1"/>
    <col min="13813" max="13814" width="5.140625" style="74" customWidth="1"/>
    <col min="13815" max="13815" width="7.7109375" style="74" customWidth="1"/>
    <col min="13816" max="13821" width="5.42578125" style="74" customWidth="1"/>
    <col min="13822" max="13823" width="4.42578125" style="74" customWidth="1"/>
    <col min="13824" max="13824" width="12.140625" style="74" customWidth="1"/>
    <col min="13825" max="13825" width="11.7109375" style="74" customWidth="1"/>
    <col min="13826" max="13826" width="10.85546875" style="74" customWidth="1"/>
    <col min="13827" max="13827" width="6" style="74" customWidth="1"/>
    <col min="13828" max="13829" width="5.85546875" style="74" customWidth="1"/>
    <col min="13830" max="13830" width="10.28515625" style="74" customWidth="1"/>
    <col min="13831" max="13831" width="10.7109375" style="74" customWidth="1"/>
    <col min="13832" max="13832" width="7.42578125" style="74" customWidth="1"/>
    <col min="13833" max="13833" width="7.85546875" style="74" customWidth="1"/>
    <col min="13834" max="13834" width="9.140625" style="74" customWidth="1"/>
    <col min="13835" max="13835" width="10.85546875" style="74" customWidth="1"/>
    <col min="13836" max="14062" width="9.140625" style="74"/>
    <col min="14063" max="14063" width="4" style="74" customWidth="1"/>
    <col min="14064" max="14064" width="11.85546875" style="74" customWidth="1"/>
    <col min="14065" max="14065" width="19.42578125" style="74" customWidth="1"/>
    <col min="14066" max="14066" width="8.5703125" style="74" customWidth="1"/>
    <col min="14067" max="14067" width="10.140625" style="74" customWidth="1"/>
    <col min="14068" max="14068" width="10" style="74" customWidth="1"/>
    <col min="14069" max="14070" width="5.140625" style="74" customWidth="1"/>
    <col min="14071" max="14071" width="7.7109375" style="74" customWidth="1"/>
    <col min="14072" max="14077" width="5.42578125" style="74" customWidth="1"/>
    <col min="14078" max="14079" width="4.42578125" style="74" customWidth="1"/>
    <col min="14080" max="14080" width="12.140625" style="74" customWidth="1"/>
    <col min="14081" max="14081" width="11.7109375" style="74" customWidth="1"/>
    <col min="14082" max="14082" width="10.85546875" style="74" customWidth="1"/>
    <col min="14083" max="14083" width="6" style="74" customWidth="1"/>
    <col min="14084" max="14085" width="5.85546875" style="74" customWidth="1"/>
    <col min="14086" max="14086" width="10.28515625" style="74" customWidth="1"/>
    <col min="14087" max="14087" width="10.7109375" style="74" customWidth="1"/>
    <col min="14088" max="14088" width="7.42578125" style="74" customWidth="1"/>
    <col min="14089" max="14089" width="7.85546875" style="74" customWidth="1"/>
    <col min="14090" max="14090" width="9.140625" style="74" customWidth="1"/>
    <col min="14091" max="14091" width="10.85546875" style="74" customWidth="1"/>
    <col min="14092" max="14318" width="9.140625" style="74"/>
    <col min="14319" max="14319" width="4" style="74" customWidth="1"/>
    <col min="14320" max="14320" width="11.85546875" style="74" customWidth="1"/>
    <col min="14321" max="14321" width="19.42578125" style="74" customWidth="1"/>
    <col min="14322" max="14322" width="8.5703125" style="74" customWidth="1"/>
    <col min="14323" max="14323" width="10.140625" style="74" customWidth="1"/>
    <col min="14324" max="14324" width="10" style="74" customWidth="1"/>
    <col min="14325" max="14326" width="5.140625" style="74" customWidth="1"/>
    <col min="14327" max="14327" width="7.7109375" style="74" customWidth="1"/>
    <col min="14328" max="14333" width="5.42578125" style="74" customWidth="1"/>
    <col min="14334" max="14335" width="4.42578125" style="74" customWidth="1"/>
    <col min="14336" max="14336" width="12.140625" style="74" customWidth="1"/>
    <col min="14337" max="14337" width="11.7109375" style="74" customWidth="1"/>
    <col min="14338" max="14338" width="10.85546875" style="74" customWidth="1"/>
    <col min="14339" max="14339" width="6" style="74" customWidth="1"/>
    <col min="14340" max="14341" width="5.85546875" style="74" customWidth="1"/>
    <col min="14342" max="14342" width="10.28515625" style="74" customWidth="1"/>
    <col min="14343" max="14343" width="10.7109375" style="74" customWidth="1"/>
    <col min="14344" max="14344" width="7.42578125" style="74" customWidth="1"/>
    <col min="14345" max="14345" width="7.85546875" style="74" customWidth="1"/>
    <col min="14346" max="14346" width="9.140625" style="74" customWidth="1"/>
    <col min="14347" max="14347" width="10.85546875" style="74" customWidth="1"/>
    <col min="14348" max="14574" width="9.140625" style="74"/>
    <col min="14575" max="14575" width="4" style="74" customWidth="1"/>
    <col min="14576" max="14576" width="11.85546875" style="74" customWidth="1"/>
    <col min="14577" max="14577" width="19.42578125" style="74" customWidth="1"/>
    <col min="14578" max="14578" width="8.5703125" style="74" customWidth="1"/>
    <col min="14579" max="14579" width="10.140625" style="74" customWidth="1"/>
    <col min="14580" max="14580" width="10" style="74" customWidth="1"/>
    <col min="14581" max="14582" width="5.140625" style="74" customWidth="1"/>
    <col min="14583" max="14583" width="7.7109375" style="74" customWidth="1"/>
    <col min="14584" max="14589" width="5.42578125" style="74" customWidth="1"/>
    <col min="14590" max="14591" width="4.42578125" style="74" customWidth="1"/>
    <col min="14592" max="14592" width="12.140625" style="74" customWidth="1"/>
    <col min="14593" max="14593" width="11.7109375" style="74" customWidth="1"/>
    <col min="14594" max="14594" width="10.85546875" style="74" customWidth="1"/>
    <col min="14595" max="14595" width="6" style="74" customWidth="1"/>
    <col min="14596" max="14597" width="5.85546875" style="74" customWidth="1"/>
    <col min="14598" max="14598" width="10.28515625" style="74" customWidth="1"/>
    <col min="14599" max="14599" width="10.7109375" style="74" customWidth="1"/>
    <col min="14600" max="14600" width="7.42578125" style="74" customWidth="1"/>
    <col min="14601" max="14601" width="7.85546875" style="74" customWidth="1"/>
    <col min="14602" max="14602" width="9.140625" style="74" customWidth="1"/>
    <col min="14603" max="14603" width="10.85546875" style="74" customWidth="1"/>
    <col min="14604" max="14830" width="9.140625" style="74"/>
    <col min="14831" max="14831" width="4" style="74" customWidth="1"/>
    <col min="14832" max="14832" width="11.85546875" style="74" customWidth="1"/>
    <col min="14833" max="14833" width="19.42578125" style="74" customWidth="1"/>
    <col min="14834" max="14834" width="8.5703125" style="74" customWidth="1"/>
    <col min="14835" max="14835" width="10.140625" style="74" customWidth="1"/>
    <col min="14836" max="14836" width="10" style="74" customWidth="1"/>
    <col min="14837" max="14838" width="5.140625" style="74" customWidth="1"/>
    <col min="14839" max="14839" width="7.7109375" style="74" customWidth="1"/>
    <col min="14840" max="14845" width="5.42578125" style="74" customWidth="1"/>
    <col min="14846" max="14847" width="4.42578125" style="74" customWidth="1"/>
    <col min="14848" max="14848" width="12.140625" style="74" customWidth="1"/>
    <col min="14849" max="14849" width="11.7109375" style="74" customWidth="1"/>
    <col min="14850" max="14850" width="10.85546875" style="74" customWidth="1"/>
    <col min="14851" max="14851" width="6" style="74" customWidth="1"/>
    <col min="14852" max="14853" width="5.85546875" style="74" customWidth="1"/>
    <col min="14854" max="14854" width="10.28515625" style="74" customWidth="1"/>
    <col min="14855" max="14855" width="10.7109375" style="74" customWidth="1"/>
    <col min="14856" max="14856" width="7.42578125" style="74" customWidth="1"/>
    <col min="14857" max="14857" width="7.85546875" style="74" customWidth="1"/>
    <col min="14858" max="14858" width="9.140625" style="74" customWidth="1"/>
    <col min="14859" max="14859" width="10.85546875" style="74" customWidth="1"/>
    <col min="14860" max="15086" width="9.140625" style="74"/>
    <col min="15087" max="15087" width="4" style="74" customWidth="1"/>
    <col min="15088" max="15088" width="11.85546875" style="74" customWidth="1"/>
    <col min="15089" max="15089" width="19.42578125" style="74" customWidth="1"/>
    <col min="15090" max="15090" width="8.5703125" style="74" customWidth="1"/>
    <col min="15091" max="15091" width="10.140625" style="74" customWidth="1"/>
    <col min="15092" max="15092" width="10" style="74" customWidth="1"/>
    <col min="15093" max="15094" width="5.140625" style="74" customWidth="1"/>
    <col min="15095" max="15095" width="7.7109375" style="74" customWidth="1"/>
    <col min="15096" max="15101" width="5.42578125" style="74" customWidth="1"/>
    <col min="15102" max="15103" width="4.42578125" style="74" customWidth="1"/>
    <col min="15104" max="15104" width="12.140625" style="74" customWidth="1"/>
    <col min="15105" max="15105" width="11.7109375" style="74" customWidth="1"/>
    <col min="15106" max="15106" width="10.85546875" style="74" customWidth="1"/>
    <col min="15107" max="15107" width="6" style="74" customWidth="1"/>
    <col min="15108" max="15109" width="5.85546875" style="74" customWidth="1"/>
    <col min="15110" max="15110" width="10.28515625" style="74" customWidth="1"/>
    <col min="15111" max="15111" width="10.7109375" style="74" customWidth="1"/>
    <col min="15112" max="15112" width="7.42578125" style="74" customWidth="1"/>
    <col min="15113" max="15113" width="7.85546875" style="74" customWidth="1"/>
    <col min="15114" max="15114" width="9.140625" style="74" customWidth="1"/>
    <col min="15115" max="15115" width="10.85546875" style="74" customWidth="1"/>
    <col min="15116" max="15342" width="9.140625" style="74"/>
    <col min="15343" max="15343" width="4" style="74" customWidth="1"/>
    <col min="15344" max="15344" width="11.85546875" style="74" customWidth="1"/>
    <col min="15345" max="15345" width="19.42578125" style="74" customWidth="1"/>
    <col min="15346" max="15346" width="8.5703125" style="74" customWidth="1"/>
    <col min="15347" max="15347" width="10.140625" style="74" customWidth="1"/>
    <col min="15348" max="15348" width="10" style="74" customWidth="1"/>
    <col min="15349" max="15350" width="5.140625" style="74" customWidth="1"/>
    <col min="15351" max="15351" width="7.7109375" style="74" customWidth="1"/>
    <col min="15352" max="15357" width="5.42578125" style="74" customWidth="1"/>
    <col min="15358" max="15359" width="4.42578125" style="74" customWidth="1"/>
    <col min="15360" max="15360" width="12.140625" style="74" customWidth="1"/>
    <col min="15361" max="15361" width="11.7109375" style="74" customWidth="1"/>
    <col min="15362" max="15362" width="10.85546875" style="74" customWidth="1"/>
    <col min="15363" max="15363" width="6" style="74" customWidth="1"/>
    <col min="15364" max="15365" width="5.85546875" style="74" customWidth="1"/>
    <col min="15366" max="15366" width="10.28515625" style="74" customWidth="1"/>
    <col min="15367" max="15367" width="10.7109375" style="74" customWidth="1"/>
    <col min="15368" max="15368" width="7.42578125" style="74" customWidth="1"/>
    <col min="15369" max="15369" width="7.85546875" style="74" customWidth="1"/>
    <col min="15370" max="15370" width="9.140625" style="74" customWidth="1"/>
    <col min="15371" max="15371" width="10.85546875" style="74" customWidth="1"/>
    <col min="15372" max="15598" width="9.140625" style="74"/>
    <col min="15599" max="15599" width="4" style="74" customWidth="1"/>
    <col min="15600" max="15600" width="11.85546875" style="74" customWidth="1"/>
    <col min="15601" max="15601" width="19.42578125" style="74" customWidth="1"/>
    <col min="15602" max="15602" width="8.5703125" style="74" customWidth="1"/>
    <col min="15603" max="15603" width="10.140625" style="74" customWidth="1"/>
    <col min="15604" max="15604" width="10" style="74" customWidth="1"/>
    <col min="15605" max="15606" width="5.140625" style="74" customWidth="1"/>
    <col min="15607" max="15607" width="7.7109375" style="74" customWidth="1"/>
    <col min="15608" max="15613" width="5.42578125" style="74" customWidth="1"/>
    <col min="15614" max="15615" width="4.42578125" style="74" customWidth="1"/>
    <col min="15616" max="15616" width="12.140625" style="74" customWidth="1"/>
    <col min="15617" max="15617" width="11.7109375" style="74" customWidth="1"/>
    <col min="15618" max="15618" width="10.85546875" style="74" customWidth="1"/>
    <col min="15619" max="15619" width="6" style="74" customWidth="1"/>
    <col min="15620" max="15621" width="5.85546875" style="74" customWidth="1"/>
    <col min="15622" max="15622" width="10.28515625" style="74" customWidth="1"/>
    <col min="15623" max="15623" width="10.7109375" style="74" customWidth="1"/>
    <col min="15624" max="15624" width="7.42578125" style="74" customWidth="1"/>
    <col min="15625" max="15625" width="7.85546875" style="74" customWidth="1"/>
    <col min="15626" max="15626" width="9.140625" style="74" customWidth="1"/>
    <col min="15627" max="15627" width="10.85546875" style="74" customWidth="1"/>
    <col min="15628" max="15854" width="9.140625" style="74"/>
    <col min="15855" max="15855" width="4" style="74" customWidth="1"/>
    <col min="15856" max="15856" width="11.85546875" style="74" customWidth="1"/>
    <col min="15857" max="15857" width="19.42578125" style="74" customWidth="1"/>
    <col min="15858" max="15858" width="8.5703125" style="74" customWidth="1"/>
    <col min="15859" max="15859" width="10.140625" style="74" customWidth="1"/>
    <col min="15860" max="15860" width="10" style="74" customWidth="1"/>
    <col min="15861" max="15862" width="5.140625" style="74" customWidth="1"/>
    <col min="15863" max="15863" width="7.7109375" style="74" customWidth="1"/>
    <col min="15864" max="15869" width="5.42578125" style="74" customWidth="1"/>
    <col min="15870" max="15871" width="4.42578125" style="74" customWidth="1"/>
    <col min="15872" max="15872" width="12.140625" style="74" customWidth="1"/>
    <col min="15873" max="15873" width="11.7109375" style="74" customWidth="1"/>
    <col min="15874" max="15874" width="10.85546875" style="74" customWidth="1"/>
    <col min="15875" max="15875" width="6" style="74" customWidth="1"/>
    <col min="15876" max="15877" width="5.85546875" style="74" customWidth="1"/>
    <col min="15878" max="15878" width="10.28515625" style="74" customWidth="1"/>
    <col min="15879" max="15879" width="10.7109375" style="74" customWidth="1"/>
    <col min="15880" max="15880" width="7.42578125" style="74" customWidth="1"/>
    <col min="15881" max="15881" width="7.85546875" style="74" customWidth="1"/>
    <col min="15882" max="15882" width="9.140625" style="74" customWidth="1"/>
    <col min="15883" max="15883" width="10.85546875" style="74" customWidth="1"/>
    <col min="15884" max="16110" width="9.140625" style="74"/>
    <col min="16111" max="16111" width="4" style="74" customWidth="1"/>
    <col min="16112" max="16112" width="11.85546875" style="74" customWidth="1"/>
    <col min="16113" max="16113" width="19.42578125" style="74" customWidth="1"/>
    <col min="16114" max="16114" width="8.5703125" style="74" customWidth="1"/>
    <col min="16115" max="16115" width="10.140625" style="74" customWidth="1"/>
    <col min="16116" max="16116" width="10" style="74" customWidth="1"/>
    <col min="16117" max="16118" width="5.140625" style="74" customWidth="1"/>
    <col min="16119" max="16119" width="7.7109375" style="74" customWidth="1"/>
    <col min="16120" max="16125" width="5.42578125" style="74" customWidth="1"/>
    <col min="16126" max="16127" width="4.42578125" style="74" customWidth="1"/>
    <col min="16128" max="16128" width="12.140625" style="74" customWidth="1"/>
    <col min="16129" max="16129" width="11.7109375" style="74" customWidth="1"/>
    <col min="16130" max="16130" width="10.85546875" style="74" customWidth="1"/>
    <col min="16131" max="16131" width="6" style="74" customWidth="1"/>
    <col min="16132" max="16133" width="5.85546875" style="74" customWidth="1"/>
    <col min="16134" max="16134" width="10.28515625" style="74" customWidth="1"/>
    <col min="16135" max="16135" width="10.7109375" style="74" customWidth="1"/>
    <col min="16136" max="16136" width="7.42578125" style="74" customWidth="1"/>
    <col min="16137" max="16137" width="7.85546875" style="74" customWidth="1"/>
    <col min="16138" max="16138" width="9.140625" style="74" customWidth="1"/>
    <col min="16139" max="16139" width="10.85546875" style="74" customWidth="1"/>
    <col min="16140" max="16384" width="9.140625" style="74"/>
  </cols>
  <sheetData>
    <row r="1" spans="1:27" s="65" customFormat="1" ht="22.5" customHeight="1">
      <c r="A1" s="65" t="s">
        <v>0</v>
      </c>
      <c r="D1" s="66"/>
      <c r="E1" s="67"/>
      <c r="F1" s="66"/>
      <c r="G1" s="66"/>
      <c r="H1" s="66"/>
      <c r="I1" s="68"/>
      <c r="J1" s="68"/>
      <c r="K1" s="68"/>
      <c r="L1" s="68" t="s">
        <v>1</v>
      </c>
      <c r="M1" s="68"/>
      <c r="N1" s="69"/>
      <c r="O1" s="69"/>
      <c r="P1" s="69"/>
      <c r="Q1" s="69"/>
      <c r="R1" s="69"/>
      <c r="S1" s="66"/>
      <c r="T1" s="66"/>
    </row>
    <row r="2" spans="1:27" s="65" customFormat="1" ht="21" customHeight="1">
      <c r="A2" s="65" t="s">
        <v>2</v>
      </c>
      <c r="D2" s="66"/>
      <c r="E2" s="71"/>
      <c r="F2" s="66"/>
      <c r="G2" s="66"/>
      <c r="H2" s="66"/>
      <c r="I2" s="68"/>
      <c r="J2" s="68"/>
      <c r="K2" s="68"/>
      <c r="L2" s="68" t="s">
        <v>3</v>
      </c>
      <c r="M2" s="68"/>
      <c r="N2" s="69"/>
      <c r="O2" s="69"/>
      <c r="P2" s="69"/>
      <c r="Q2" s="69"/>
      <c r="R2" s="69"/>
      <c r="S2" s="66"/>
      <c r="T2" s="66"/>
    </row>
    <row r="3" spans="1:27" s="65" customFormat="1" ht="21" customHeight="1">
      <c r="A3" s="66"/>
      <c r="B3" s="66"/>
      <c r="C3" s="66"/>
      <c r="D3" s="66"/>
      <c r="E3" s="71"/>
      <c r="F3" s="66"/>
      <c r="G3" s="66"/>
      <c r="H3" s="66"/>
      <c r="I3" s="68"/>
      <c r="J3" s="68"/>
      <c r="K3" s="68"/>
      <c r="L3" s="68" t="s">
        <v>333</v>
      </c>
      <c r="M3" s="68"/>
      <c r="N3" s="69"/>
      <c r="O3" s="69"/>
      <c r="P3" s="69"/>
      <c r="Q3" s="69"/>
      <c r="R3" s="69"/>
      <c r="S3" s="66"/>
      <c r="T3" s="66"/>
    </row>
    <row r="4" spans="1:27" s="72" customFormat="1" ht="6.75" customHeight="1">
      <c r="O4" s="73"/>
    </row>
    <row r="5" spans="1:27" ht="21" customHeight="1">
      <c r="A5" s="1012" t="s">
        <v>5</v>
      </c>
      <c r="B5" s="1013" t="s">
        <v>6</v>
      </c>
      <c r="C5" s="1014" t="s">
        <v>7</v>
      </c>
      <c r="D5" s="1015"/>
      <c r="E5" s="1016" t="s">
        <v>8</v>
      </c>
      <c r="F5" s="1012" t="s">
        <v>9</v>
      </c>
      <c r="G5" s="1008" t="s">
        <v>10</v>
      </c>
      <c r="H5" s="1008" t="s">
        <v>11</v>
      </c>
      <c r="I5" s="1008" t="s">
        <v>12</v>
      </c>
      <c r="J5" s="1009" t="s">
        <v>13</v>
      </c>
      <c r="K5" s="1009"/>
      <c r="L5" s="1009"/>
      <c r="M5" s="1009"/>
      <c r="N5" s="1010" t="s">
        <v>334</v>
      </c>
      <c r="O5" s="1011"/>
      <c r="P5" s="1007" t="s">
        <v>17</v>
      </c>
      <c r="Q5" s="1007" t="s">
        <v>18</v>
      </c>
      <c r="R5" s="1007" t="s">
        <v>19</v>
      </c>
      <c r="S5" s="1008" t="s">
        <v>20</v>
      </c>
      <c r="T5" s="1008" t="s">
        <v>21</v>
      </c>
    </row>
    <row r="6" spans="1:27" ht="28.5" customHeight="1">
      <c r="A6" s="992"/>
      <c r="B6" s="996"/>
      <c r="C6" s="1000"/>
      <c r="D6" s="1001"/>
      <c r="E6" s="1005"/>
      <c r="F6" s="992"/>
      <c r="G6" s="992"/>
      <c r="H6" s="985"/>
      <c r="I6" s="985"/>
      <c r="J6" s="982" t="s">
        <v>335</v>
      </c>
      <c r="K6" s="982" t="s">
        <v>336</v>
      </c>
      <c r="L6" s="982" t="s">
        <v>337</v>
      </c>
      <c r="M6" s="1007" t="s">
        <v>338</v>
      </c>
      <c r="N6" s="990"/>
      <c r="O6" s="991"/>
      <c r="P6" s="982"/>
      <c r="Q6" s="982"/>
      <c r="R6" s="982"/>
      <c r="S6" s="985"/>
      <c r="T6" s="985"/>
    </row>
    <row r="7" spans="1:27" ht="19.5" customHeight="1">
      <c r="A7" s="993"/>
      <c r="B7" s="997"/>
      <c r="C7" s="1002"/>
      <c r="D7" s="1003"/>
      <c r="E7" s="1006"/>
      <c r="F7" s="993"/>
      <c r="G7" s="993"/>
      <c r="H7" s="986"/>
      <c r="I7" s="986"/>
      <c r="J7" s="983"/>
      <c r="K7" s="983"/>
      <c r="L7" s="983"/>
      <c r="M7" s="983"/>
      <c r="N7" s="76" t="s">
        <v>27</v>
      </c>
      <c r="O7" s="76" t="s">
        <v>28</v>
      </c>
      <c r="P7" s="983"/>
      <c r="Q7" s="983"/>
      <c r="R7" s="983"/>
      <c r="S7" s="986"/>
      <c r="T7" s="986"/>
    </row>
    <row r="8" spans="1:27" s="86" customFormat="1" ht="21" customHeight="1">
      <c r="A8" s="77"/>
      <c r="B8" s="78" t="s">
        <v>339</v>
      </c>
      <c r="C8" s="79"/>
      <c r="D8" s="80"/>
      <c r="E8" s="81"/>
      <c r="F8" s="82"/>
      <c r="G8" s="82"/>
      <c r="H8" s="82">
        <v>88</v>
      </c>
      <c r="I8" s="82">
        <v>89</v>
      </c>
      <c r="J8" s="82">
        <v>5</v>
      </c>
      <c r="K8" s="82">
        <v>1</v>
      </c>
      <c r="L8" s="82">
        <v>21</v>
      </c>
      <c r="M8" s="82"/>
      <c r="N8" s="82">
        <v>94</v>
      </c>
      <c r="O8" s="82"/>
      <c r="P8" s="83">
        <v>25</v>
      </c>
      <c r="Q8" s="83">
        <v>26</v>
      </c>
      <c r="R8" s="83"/>
      <c r="S8" s="84"/>
      <c r="T8" s="84"/>
    </row>
    <row r="9" spans="1:27" ht="20.25" customHeight="1">
      <c r="A9" s="87">
        <v>1</v>
      </c>
      <c r="B9" s="88">
        <v>1910219669</v>
      </c>
      <c r="C9" s="89" t="s">
        <v>341</v>
      </c>
      <c r="D9" s="90" t="s">
        <v>59</v>
      </c>
      <c r="E9" s="91">
        <v>34842</v>
      </c>
      <c r="F9" s="92" t="s">
        <v>44</v>
      </c>
      <c r="G9" s="93" t="s">
        <v>45</v>
      </c>
      <c r="H9" s="94">
        <v>93</v>
      </c>
      <c r="I9" s="95">
        <v>6</v>
      </c>
      <c r="J9" s="96">
        <v>8</v>
      </c>
      <c r="K9" s="96">
        <v>8</v>
      </c>
      <c r="L9" s="96">
        <v>6</v>
      </c>
      <c r="M9" s="97">
        <v>8</v>
      </c>
      <c r="N9" s="95">
        <v>6.52</v>
      </c>
      <c r="O9" s="95">
        <v>2.5499999999999998</v>
      </c>
      <c r="P9" s="98" t="s">
        <v>46</v>
      </c>
      <c r="Q9" s="98" t="s">
        <v>46</v>
      </c>
      <c r="R9" s="99" t="s">
        <v>85</v>
      </c>
      <c r="S9" s="100"/>
      <c r="T9" s="670" t="s">
        <v>48</v>
      </c>
      <c r="U9" s="1060" t="s">
        <v>859</v>
      </c>
      <c r="AA9" s="85"/>
    </row>
    <row r="10" spans="1:27" ht="20.25" customHeight="1">
      <c r="A10" s="103">
        <f t="shared" ref="A10:A24" si="0">A9+1</f>
        <v>2</v>
      </c>
      <c r="B10" s="57">
        <v>1910227384</v>
      </c>
      <c r="C10" s="104" t="s">
        <v>342</v>
      </c>
      <c r="D10" s="105" t="s">
        <v>70</v>
      </c>
      <c r="E10" s="106">
        <v>34914</v>
      </c>
      <c r="F10" s="107" t="s">
        <v>104</v>
      </c>
      <c r="G10" s="93" t="s">
        <v>45</v>
      </c>
      <c r="H10" s="108">
        <v>95</v>
      </c>
      <c r="I10" s="109">
        <v>6.69</v>
      </c>
      <c r="J10" s="110">
        <v>7.5</v>
      </c>
      <c r="K10" s="110">
        <v>8.3000000000000007</v>
      </c>
      <c r="L10" s="110">
        <v>7</v>
      </c>
      <c r="M10" s="111">
        <v>7.63</v>
      </c>
      <c r="N10" s="109">
        <v>7.17</v>
      </c>
      <c r="O10" s="109">
        <v>2.99</v>
      </c>
      <c r="P10" s="112" t="s">
        <v>46</v>
      </c>
      <c r="Q10" s="112" t="s">
        <v>46</v>
      </c>
      <c r="R10" s="113" t="s">
        <v>47</v>
      </c>
      <c r="S10" s="114"/>
      <c r="T10" s="670" t="s">
        <v>48</v>
      </c>
      <c r="U10" s="671" t="s">
        <v>638</v>
      </c>
      <c r="AA10" s="85"/>
    </row>
    <row r="11" spans="1:27" ht="20.25" customHeight="1">
      <c r="A11" s="103">
        <f t="shared" si="0"/>
        <v>3</v>
      </c>
      <c r="B11" s="57">
        <v>1910217036</v>
      </c>
      <c r="C11" s="104" t="s">
        <v>343</v>
      </c>
      <c r="D11" s="105" t="s">
        <v>223</v>
      </c>
      <c r="E11" s="106">
        <v>34948</v>
      </c>
      <c r="F11" s="107" t="s">
        <v>65</v>
      </c>
      <c r="G11" s="93" t="s">
        <v>45</v>
      </c>
      <c r="H11" s="108">
        <v>95</v>
      </c>
      <c r="I11" s="109">
        <v>7.05</v>
      </c>
      <c r="J11" s="110">
        <v>8.5</v>
      </c>
      <c r="K11" s="110">
        <v>9.8000000000000007</v>
      </c>
      <c r="L11" s="110">
        <v>7</v>
      </c>
      <c r="M11" s="111">
        <v>8.7200000000000006</v>
      </c>
      <c r="N11" s="109">
        <v>7.6</v>
      </c>
      <c r="O11" s="109">
        <v>3.24</v>
      </c>
      <c r="P11" s="112" t="s">
        <v>46</v>
      </c>
      <c r="Q11" s="112" t="s">
        <v>46</v>
      </c>
      <c r="R11" s="113" t="s">
        <v>85</v>
      </c>
      <c r="S11" s="114"/>
      <c r="T11" s="670" t="s">
        <v>48</v>
      </c>
      <c r="U11" s="671" t="s">
        <v>638</v>
      </c>
      <c r="AA11" s="85"/>
    </row>
    <row r="12" spans="1:27" ht="21" customHeight="1">
      <c r="A12" s="77"/>
      <c r="B12" s="78" t="s">
        <v>41</v>
      </c>
      <c r="C12"/>
      <c r="D12"/>
      <c r="E12"/>
      <c r="F12"/>
      <c r="G12"/>
      <c r="H12"/>
      <c r="I12"/>
      <c r="J12"/>
      <c r="K12"/>
      <c r="L12"/>
      <c r="M12"/>
      <c r="N12"/>
      <c r="O12"/>
      <c r="P12"/>
      <c r="Q12"/>
      <c r="R12" s="113"/>
      <c r="S12"/>
      <c r="T12" s="116"/>
      <c r="AA12" s="85"/>
    </row>
    <row r="13" spans="1:27" ht="18" customHeight="1">
      <c r="A13" s="103">
        <f t="shared" si="0"/>
        <v>1</v>
      </c>
      <c r="B13" s="57">
        <v>1911616876</v>
      </c>
      <c r="C13" s="104" t="s">
        <v>344</v>
      </c>
      <c r="D13" s="105" t="s">
        <v>131</v>
      </c>
      <c r="E13" s="106">
        <v>34254</v>
      </c>
      <c r="F13" s="107" t="s">
        <v>345</v>
      </c>
      <c r="G13" s="93" t="s">
        <v>68</v>
      </c>
      <c r="H13" s="108">
        <v>95</v>
      </c>
      <c r="I13" s="109">
        <v>5.47</v>
      </c>
      <c r="J13" s="110">
        <v>7</v>
      </c>
      <c r="K13" s="110">
        <v>8.9</v>
      </c>
      <c r="L13" s="110">
        <v>7</v>
      </c>
      <c r="M13" s="111">
        <v>7.32</v>
      </c>
      <c r="N13" s="109">
        <v>5.93</v>
      </c>
      <c r="O13" s="109">
        <v>2.2999999999999998</v>
      </c>
      <c r="P13" s="112" t="s">
        <v>46</v>
      </c>
      <c r="Q13" s="112" t="s">
        <v>46</v>
      </c>
      <c r="R13" s="113" t="s">
        <v>47</v>
      </c>
      <c r="S13" s="114" t="s">
        <v>346</v>
      </c>
      <c r="T13" s="115" t="s">
        <v>57</v>
      </c>
      <c r="U13" s="734" t="s">
        <v>781</v>
      </c>
      <c r="AA13" s="85"/>
    </row>
    <row r="14" spans="1:27" ht="18" customHeight="1">
      <c r="A14" s="103">
        <f t="shared" si="0"/>
        <v>2</v>
      </c>
      <c r="B14" s="57">
        <v>1910213006</v>
      </c>
      <c r="C14" s="104" t="s">
        <v>299</v>
      </c>
      <c r="D14" s="105" t="s">
        <v>253</v>
      </c>
      <c r="E14" s="106">
        <v>34660</v>
      </c>
      <c r="F14" s="107" t="s">
        <v>65</v>
      </c>
      <c r="G14" s="93" t="s">
        <v>68</v>
      </c>
      <c r="H14" s="108">
        <v>95</v>
      </c>
      <c r="I14" s="109">
        <v>5.55</v>
      </c>
      <c r="J14" s="110">
        <v>6.8</v>
      </c>
      <c r="K14" s="110">
        <v>7.8</v>
      </c>
      <c r="L14" s="110">
        <v>5.7</v>
      </c>
      <c r="M14" s="111">
        <v>6.97</v>
      </c>
      <c r="N14" s="109">
        <v>5.99</v>
      </c>
      <c r="O14" s="109">
        <v>2.29</v>
      </c>
      <c r="P14" s="112" t="s">
        <v>46</v>
      </c>
      <c r="Q14" s="112" t="s">
        <v>46</v>
      </c>
      <c r="R14" s="113" t="s">
        <v>47</v>
      </c>
      <c r="S14" s="114" t="s">
        <v>347</v>
      </c>
      <c r="T14" s="115" t="s">
        <v>57</v>
      </c>
      <c r="U14" s="734" t="s">
        <v>781</v>
      </c>
      <c r="AA14" s="85"/>
    </row>
    <row r="15" spans="1:27" ht="18" customHeight="1">
      <c r="A15" s="103">
        <f t="shared" si="0"/>
        <v>3</v>
      </c>
      <c r="B15" s="57">
        <v>1910211918</v>
      </c>
      <c r="C15" s="104" t="s">
        <v>63</v>
      </c>
      <c r="D15" s="105" t="s">
        <v>216</v>
      </c>
      <c r="E15" s="106">
        <v>34801</v>
      </c>
      <c r="F15" s="107" t="s">
        <v>132</v>
      </c>
      <c r="G15" s="93" t="s">
        <v>45</v>
      </c>
      <c r="H15" s="108">
        <v>95</v>
      </c>
      <c r="I15" s="109">
        <v>5.61</v>
      </c>
      <c r="J15" s="110">
        <v>7</v>
      </c>
      <c r="K15" s="110">
        <v>9.8000000000000007</v>
      </c>
      <c r="L15" s="110">
        <v>7</v>
      </c>
      <c r="M15" s="111">
        <v>7.47</v>
      </c>
      <c r="N15" s="109">
        <v>6.08</v>
      </c>
      <c r="O15" s="109">
        <v>2.35</v>
      </c>
      <c r="P15" s="112">
        <v>0</v>
      </c>
      <c r="Q15" s="112" t="s">
        <v>46</v>
      </c>
      <c r="R15" s="113" t="s">
        <v>54</v>
      </c>
      <c r="S15" s="114" t="s">
        <v>348</v>
      </c>
      <c r="T15" s="115" t="s">
        <v>57</v>
      </c>
      <c r="U15" s="734" t="s">
        <v>781</v>
      </c>
      <c r="AA15" s="85"/>
    </row>
    <row r="16" spans="1:27" ht="18" customHeight="1">
      <c r="A16" s="103">
        <f t="shared" si="0"/>
        <v>4</v>
      </c>
      <c r="B16" s="57">
        <v>1910217020</v>
      </c>
      <c r="C16" s="104" t="s">
        <v>349</v>
      </c>
      <c r="D16" s="105" t="s">
        <v>216</v>
      </c>
      <c r="E16" s="106">
        <v>34960</v>
      </c>
      <c r="F16" s="107" t="s">
        <v>80</v>
      </c>
      <c r="G16" s="93" t="s">
        <v>45</v>
      </c>
      <c r="H16" s="108">
        <v>95</v>
      </c>
      <c r="I16" s="109">
        <v>5.9</v>
      </c>
      <c r="J16" s="110">
        <v>6.5</v>
      </c>
      <c r="K16" s="110">
        <v>9.6</v>
      </c>
      <c r="L16" s="110">
        <v>6</v>
      </c>
      <c r="M16" s="111">
        <v>7.02</v>
      </c>
      <c r="N16" s="109">
        <v>6.34</v>
      </c>
      <c r="O16" s="109">
        <v>2.4900000000000002</v>
      </c>
      <c r="P16" s="112" t="s">
        <v>46</v>
      </c>
      <c r="Q16" s="112" t="s">
        <v>46</v>
      </c>
      <c r="R16" s="113" t="s">
        <v>47</v>
      </c>
      <c r="S16" s="114" t="s">
        <v>347</v>
      </c>
      <c r="T16" s="115" t="s">
        <v>57</v>
      </c>
      <c r="U16" s="734" t="s">
        <v>781</v>
      </c>
      <c r="AA16" s="85"/>
    </row>
    <row r="17" spans="1:27" ht="18" customHeight="1">
      <c r="A17" s="103">
        <f t="shared" si="0"/>
        <v>5</v>
      </c>
      <c r="B17" s="57">
        <v>152115506</v>
      </c>
      <c r="C17" s="104" t="s">
        <v>350</v>
      </c>
      <c r="D17" s="105" t="s">
        <v>77</v>
      </c>
      <c r="E17" s="106">
        <v>33359</v>
      </c>
      <c r="F17" s="107" t="s">
        <v>51</v>
      </c>
      <c r="G17" s="93" t="s">
        <v>68</v>
      </c>
      <c r="H17" s="108">
        <v>95</v>
      </c>
      <c r="I17" s="109">
        <v>6.02</v>
      </c>
      <c r="J17" s="110">
        <v>7.7</v>
      </c>
      <c r="K17" s="110">
        <v>8.8000000000000007</v>
      </c>
      <c r="L17" s="110">
        <v>6.5</v>
      </c>
      <c r="M17" s="111">
        <v>7.88</v>
      </c>
      <c r="N17" s="109">
        <v>6.52</v>
      </c>
      <c r="O17" s="109">
        <v>2.57</v>
      </c>
      <c r="P17" s="112" t="s">
        <v>46</v>
      </c>
      <c r="Q17" s="112">
        <v>0</v>
      </c>
      <c r="R17" s="113" t="s">
        <v>54</v>
      </c>
      <c r="S17" s="114" t="s">
        <v>351</v>
      </c>
      <c r="T17" s="115" t="s">
        <v>57</v>
      </c>
      <c r="U17" s="734" t="s">
        <v>781</v>
      </c>
      <c r="AA17" s="85"/>
    </row>
    <row r="18" spans="1:27" ht="18" customHeight="1">
      <c r="A18" s="103">
        <f t="shared" si="0"/>
        <v>6</v>
      </c>
      <c r="B18" s="57">
        <v>1810215918</v>
      </c>
      <c r="C18" s="104" t="s">
        <v>137</v>
      </c>
      <c r="D18" s="105" t="s">
        <v>352</v>
      </c>
      <c r="E18" s="106">
        <v>34593</v>
      </c>
      <c r="F18" s="107" t="s">
        <v>51</v>
      </c>
      <c r="G18" s="93" t="s">
        <v>45</v>
      </c>
      <c r="H18" s="108">
        <v>95</v>
      </c>
      <c r="I18" s="109">
        <v>6.07</v>
      </c>
      <c r="J18" s="110">
        <v>7.5</v>
      </c>
      <c r="K18" s="110">
        <v>8.8000000000000007</v>
      </c>
      <c r="L18" s="110">
        <v>7</v>
      </c>
      <c r="M18" s="111">
        <v>7.72</v>
      </c>
      <c r="N18" s="109">
        <v>6.56</v>
      </c>
      <c r="O18" s="109">
        <v>2.63</v>
      </c>
      <c r="P18" s="112" t="s">
        <v>46</v>
      </c>
      <c r="Q18" s="112" t="s">
        <v>46</v>
      </c>
      <c r="R18" s="113" t="s">
        <v>47</v>
      </c>
      <c r="S18" s="114" t="s">
        <v>347</v>
      </c>
      <c r="T18" s="115" t="s">
        <v>57</v>
      </c>
      <c r="U18" s="734" t="s">
        <v>781</v>
      </c>
      <c r="AA18" s="85"/>
    </row>
    <row r="19" spans="1:27" ht="18" customHeight="1">
      <c r="A19" s="103">
        <f t="shared" si="0"/>
        <v>7</v>
      </c>
      <c r="B19" s="57">
        <v>1910216924</v>
      </c>
      <c r="C19" s="104" t="s">
        <v>353</v>
      </c>
      <c r="D19" s="105" t="s">
        <v>122</v>
      </c>
      <c r="E19" s="106">
        <v>34527</v>
      </c>
      <c r="F19" s="107" t="s">
        <v>345</v>
      </c>
      <c r="G19" s="93" t="s">
        <v>45</v>
      </c>
      <c r="H19" s="108">
        <v>95</v>
      </c>
      <c r="I19" s="109">
        <v>5.35</v>
      </c>
      <c r="J19" s="110">
        <v>7.8</v>
      </c>
      <c r="K19" s="110">
        <v>9</v>
      </c>
      <c r="L19" s="110">
        <v>7</v>
      </c>
      <c r="M19" s="111">
        <v>8</v>
      </c>
      <c r="N19" s="109">
        <v>5.85</v>
      </c>
      <c r="O19" s="109">
        <v>2.2799999999999998</v>
      </c>
      <c r="P19" s="112" t="s">
        <v>46</v>
      </c>
      <c r="Q19" s="112" t="s">
        <v>46</v>
      </c>
      <c r="R19" s="113" t="s">
        <v>47</v>
      </c>
      <c r="S19" s="114" t="s">
        <v>346</v>
      </c>
      <c r="T19" s="115" t="s">
        <v>57</v>
      </c>
      <c r="U19" s="734" t="s">
        <v>781</v>
      </c>
      <c r="AA19" s="85"/>
    </row>
    <row r="20" spans="1:27" ht="18" customHeight="1">
      <c r="A20" s="103">
        <f t="shared" si="0"/>
        <v>8</v>
      </c>
      <c r="B20" s="57">
        <v>1910212619</v>
      </c>
      <c r="C20" s="104" t="s">
        <v>354</v>
      </c>
      <c r="D20" s="105" t="s">
        <v>122</v>
      </c>
      <c r="E20" s="106">
        <v>34674</v>
      </c>
      <c r="F20" s="107" t="s">
        <v>80</v>
      </c>
      <c r="G20" s="93" t="s">
        <v>45</v>
      </c>
      <c r="H20" s="108">
        <v>95</v>
      </c>
      <c r="I20" s="109">
        <v>5.54</v>
      </c>
      <c r="J20" s="110">
        <v>7.7</v>
      </c>
      <c r="K20" s="110">
        <v>9</v>
      </c>
      <c r="L20" s="110">
        <v>6</v>
      </c>
      <c r="M20" s="111">
        <v>7.92</v>
      </c>
      <c r="N20" s="109">
        <v>6.04</v>
      </c>
      <c r="O20" s="109">
        <v>2.35</v>
      </c>
      <c r="P20" s="112" t="s">
        <v>46</v>
      </c>
      <c r="Q20" s="112" t="s">
        <v>46</v>
      </c>
      <c r="R20" s="113" t="s">
        <v>47</v>
      </c>
      <c r="S20" s="114" t="s">
        <v>355</v>
      </c>
      <c r="T20" s="115" t="s">
        <v>57</v>
      </c>
      <c r="U20" s="734" t="s">
        <v>781</v>
      </c>
      <c r="AA20" s="85"/>
    </row>
    <row r="21" spans="1:27" ht="18" customHeight="1">
      <c r="A21" s="103">
        <f t="shared" si="0"/>
        <v>9</v>
      </c>
      <c r="B21" s="57">
        <v>1911217049</v>
      </c>
      <c r="C21" s="104" t="s">
        <v>87</v>
      </c>
      <c r="D21" s="105" t="s">
        <v>356</v>
      </c>
      <c r="E21" s="106">
        <v>34779</v>
      </c>
      <c r="F21" s="107" t="s">
        <v>44</v>
      </c>
      <c r="G21" s="93" t="s">
        <v>68</v>
      </c>
      <c r="H21" s="108">
        <v>95</v>
      </c>
      <c r="I21" s="109">
        <v>5.97</v>
      </c>
      <c r="J21" s="110">
        <v>7</v>
      </c>
      <c r="K21" s="110">
        <v>9</v>
      </c>
      <c r="L21" s="110">
        <v>7</v>
      </c>
      <c r="M21" s="111">
        <v>7.33</v>
      </c>
      <c r="N21" s="109">
        <v>6.43</v>
      </c>
      <c r="O21" s="109">
        <v>2.57</v>
      </c>
      <c r="P21" s="112" t="s">
        <v>46</v>
      </c>
      <c r="Q21" s="112" t="s">
        <v>46</v>
      </c>
      <c r="R21" s="113" t="s">
        <v>47</v>
      </c>
      <c r="S21" s="114" t="s">
        <v>357</v>
      </c>
      <c r="T21" s="115" t="s">
        <v>57</v>
      </c>
      <c r="U21" s="734" t="s">
        <v>781</v>
      </c>
      <c r="AA21" s="85"/>
    </row>
    <row r="22" spans="1:27" ht="18" customHeight="1">
      <c r="A22" s="103">
        <f t="shared" si="0"/>
        <v>10</v>
      </c>
      <c r="B22" s="57">
        <v>1910218066</v>
      </c>
      <c r="C22" s="104" t="s">
        <v>358</v>
      </c>
      <c r="D22" s="105" t="s">
        <v>359</v>
      </c>
      <c r="E22" s="106">
        <v>34797</v>
      </c>
      <c r="F22" s="107" t="s">
        <v>44</v>
      </c>
      <c r="G22" s="93" t="s">
        <v>45</v>
      </c>
      <c r="H22" s="108">
        <v>95</v>
      </c>
      <c r="I22" s="109">
        <v>5.54</v>
      </c>
      <c r="J22" s="110">
        <v>7</v>
      </c>
      <c r="K22" s="110">
        <v>8.8000000000000007</v>
      </c>
      <c r="L22" s="110">
        <v>7</v>
      </c>
      <c r="M22" s="111">
        <v>7.3</v>
      </c>
      <c r="N22" s="109">
        <v>6</v>
      </c>
      <c r="O22" s="109">
        <v>2.37</v>
      </c>
      <c r="P22" s="112">
        <v>0</v>
      </c>
      <c r="Q22" s="112" t="s">
        <v>46</v>
      </c>
      <c r="R22" s="113" t="s">
        <v>54</v>
      </c>
      <c r="S22" s="114" t="s">
        <v>360</v>
      </c>
      <c r="T22" s="115" t="s">
        <v>57</v>
      </c>
      <c r="U22" s="734" t="s">
        <v>781</v>
      </c>
      <c r="AA22" s="85"/>
    </row>
    <row r="23" spans="1:27" ht="18" customHeight="1">
      <c r="A23" s="103">
        <f t="shared" si="0"/>
        <v>11</v>
      </c>
      <c r="B23" s="57">
        <v>1910217016</v>
      </c>
      <c r="C23" s="104" t="s">
        <v>152</v>
      </c>
      <c r="D23" s="105" t="s">
        <v>125</v>
      </c>
      <c r="E23" s="106">
        <v>34999</v>
      </c>
      <c r="F23" s="107" t="s">
        <v>51</v>
      </c>
      <c r="G23" s="93" t="s">
        <v>45</v>
      </c>
      <c r="H23" s="108">
        <v>89</v>
      </c>
      <c r="I23" s="109">
        <v>6.59</v>
      </c>
      <c r="J23" s="110">
        <v>0</v>
      </c>
      <c r="K23" s="110">
        <v>9.8000000000000007</v>
      </c>
      <c r="L23" s="110">
        <v>7</v>
      </c>
      <c r="M23" s="111">
        <v>1.63</v>
      </c>
      <c r="N23" s="109">
        <v>6.7</v>
      </c>
      <c r="O23" s="109">
        <v>2.6</v>
      </c>
      <c r="P23" s="112" t="s">
        <v>46</v>
      </c>
      <c r="Q23" s="112" t="s">
        <v>46</v>
      </c>
      <c r="R23" s="113" t="s">
        <v>47</v>
      </c>
      <c r="S23" s="114" t="s">
        <v>347</v>
      </c>
      <c r="T23" s="115" t="s">
        <v>40</v>
      </c>
      <c r="U23" s="734" t="s">
        <v>781</v>
      </c>
      <c r="AA23" s="85"/>
    </row>
    <row r="24" spans="1:27" ht="18" customHeight="1">
      <c r="A24" s="103">
        <f t="shared" si="0"/>
        <v>12</v>
      </c>
      <c r="B24" s="57">
        <v>1910217042</v>
      </c>
      <c r="C24" s="104" t="s">
        <v>137</v>
      </c>
      <c r="D24" s="105" t="s">
        <v>125</v>
      </c>
      <c r="E24" s="106">
        <v>34736</v>
      </c>
      <c r="F24" s="107" t="s">
        <v>104</v>
      </c>
      <c r="G24" s="93" t="s">
        <v>45</v>
      </c>
      <c r="H24" s="108">
        <v>94</v>
      </c>
      <c r="I24" s="109">
        <v>6.66</v>
      </c>
      <c r="J24" s="110">
        <v>6</v>
      </c>
      <c r="K24" s="110">
        <v>9.8000000000000007</v>
      </c>
      <c r="L24" s="110">
        <v>6</v>
      </c>
      <c r="M24" s="111">
        <v>6.63</v>
      </c>
      <c r="N24" s="109">
        <v>7.09</v>
      </c>
      <c r="O24" s="109">
        <v>2.92</v>
      </c>
      <c r="P24" s="112" t="s">
        <v>46</v>
      </c>
      <c r="Q24" s="112" t="s">
        <v>46</v>
      </c>
      <c r="R24" s="113" t="s">
        <v>47</v>
      </c>
      <c r="S24" s="114" t="s">
        <v>351</v>
      </c>
      <c r="T24" s="115" t="s">
        <v>57</v>
      </c>
      <c r="U24" s="734" t="s">
        <v>781</v>
      </c>
      <c r="AA24" s="85"/>
    </row>
    <row r="25" spans="1:27" ht="18.75" customHeight="1">
      <c r="A25"/>
      <c r="B25"/>
      <c r="C25"/>
      <c r="D25"/>
      <c r="E25"/>
      <c r="F25"/>
      <c r="G25"/>
      <c r="H25"/>
      <c r="I25"/>
      <c r="J25"/>
      <c r="K25"/>
      <c r="L25"/>
      <c r="M25"/>
      <c r="O25" s="118" t="s">
        <v>340</v>
      </c>
      <c r="P25"/>
      <c r="Q25"/>
      <c r="R25"/>
      <c r="S25"/>
      <c r="T25"/>
      <c r="AA25" s="85"/>
    </row>
    <row r="26" spans="1:27" ht="21" customHeight="1">
      <c r="A26" s="119"/>
      <c r="B26" s="119" t="s">
        <v>31</v>
      </c>
      <c r="C26" s="119"/>
      <c r="D26" s="119" t="s">
        <v>32</v>
      </c>
      <c r="G26" s="119"/>
      <c r="H26" s="119"/>
      <c r="I26" s="119" t="s">
        <v>33</v>
      </c>
      <c r="K26" s="120"/>
      <c r="L26" s="120"/>
      <c r="M26" s="120"/>
      <c r="N26" s="121"/>
      <c r="O26" s="122" t="s">
        <v>34</v>
      </c>
      <c r="Q26" s="120"/>
      <c r="R26" s="120"/>
      <c r="S26" s="120"/>
      <c r="T26" s="119"/>
      <c r="AA26" s="85"/>
    </row>
    <row r="27" spans="1:27" ht="18" customHeight="1">
      <c r="AA27" s="85"/>
    </row>
    <row r="28" spans="1:27" ht="18" customHeight="1">
      <c r="AA28" s="85"/>
    </row>
    <row r="29" spans="1:27" ht="18" customHeight="1">
      <c r="AA29" s="85"/>
    </row>
    <row r="30" spans="1:27" ht="18" customHeight="1">
      <c r="AA30" s="85"/>
    </row>
    <row r="31" spans="1:27" ht="18" customHeight="1">
      <c r="A31" s="123"/>
      <c r="B31" s="123" t="s">
        <v>35</v>
      </c>
      <c r="C31" s="123"/>
      <c r="D31" s="123" t="s">
        <v>36</v>
      </c>
      <c r="G31" s="123"/>
      <c r="H31" s="123"/>
      <c r="I31" s="123" t="s">
        <v>37</v>
      </c>
      <c r="K31" s="123"/>
      <c r="L31" s="123"/>
      <c r="M31" s="123"/>
      <c r="N31" s="123"/>
      <c r="O31" s="123"/>
      <c r="P31" s="123"/>
      <c r="Q31" s="123"/>
      <c r="R31" s="123"/>
      <c r="S31" s="123"/>
      <c r="T31" s="123"/>
      <c r="AA31" s="85"/>
    </row>
  </sheetData>
  <mergeCells count="19">
    <mergeCell ref="G5:G7"/>
    <mergeCell ref="A5:A7"/>
    <mergeCell ref="B5:B7"/>
    <mergeCell ref="C5:D7"/>
    <mergeCell ref="E5:E7"/>
    <mergeCell ref="F5:F7"/>
    <mergeCell ref="R5:R7"/>
    <mergeCell ref="S5:S7"/>
    <mergeCell ref="T5:T7"/>
    <mergeCell ref="H5:H7"/>
    <mergeCell ref="I5:I7"/>
    <mergeCell ref="J5:M5"/>
    <mergeCell ref="N5:O6"/>
    <mergeCell ref="P5:P7"/>
    <mergeCell ref="Q5:Q7"/>
    <mergeCell ref="J6:J7"/>
    <mergeCell ref="K6:K7"/>
    <mergeCell ref="L6:L7"/>
    <mergeCell ref="M6:M7"/>
  </mergeCells>
  <conditionalFormatting sqref="T10">
    <cfRule type="cellIs" dxfId="522" priority="28" operator="between">
      <formula>0</formula>
      <formula>3.9</formula>
    </cfRule>
  </conditionalFormatting>
  <conditionalFormatting sqref="T10">
    <cfRule type="cellIs" dxfId="521" priority="27" operator="lessThan">
      <formula>5</formula>
    </cfRule>
  </conditionalFormatting>
  <conditionalFormatting sqref="T10">
    <cfRule type="cellIs" dxfId="520" priority="26" stopIfTrue="1" operator="notEqual">
      <formula>"CNTN"</formula>
    </cfRule>
  </conditionalFormatting>
  <conditionalFormatting sqref="P9:Q10">
    <cfRule type="notContainsBlanks" priority="25" stopIfTrue="1">
      <formula>LEN(TRIM(P9))&gt;0</formula>
    </cfRule>
  </conditionalFormatting>
  <conditionalFormatting sqref="P9:Q10">
    <cfRule type="cellIs" dxfId="519" priority="24" stopIfTrue="1" operator="equal">
      <formula>0</formula>
    </cfRule>
  </conditionalFormatting>
  <conditionalFormatting sqref="J9:J10">
    <cfRule type="cellIs" dxfId="518" priority="22" stopIfTrue="1" operator="lessThan">
      <formula>5</formula>
    </cfRule>
    <cfRule type="cellIs" dxfId="517" priority="23" stopIfTrue="1" operator="lessThan">
      <formula>5.5</formula>
    </cfRule>
  </conditionalFormatting>
  <conditionalFormatting sqref="K9:K10">
    <cfRule type="cellIs" dxfId="516" priority="20" stopIfTrue="1" operator="lessThan">
      <formula>5</formula>
    </cfRule>
    <cfRule type="cellIs" dxfId="515" priority="21" stopIfTrue="1" operator="lessThan">
      <formula>5.5</formula>
    </cfRule>
  </conditionalFormatting>
  <conditionalFormatting sqref="L9:L10">
    <cfRule type="cellIs" dxfId="514" priority="18" stopIfTrue="1" operator="lessThan">
      <formula>5</formula>
    </cfRule>
    <cfRule type="cellIs" dxfId="513" priority="19" stopIfTrue="1" operator="lessThan">
      <formula>5.5</formula>
    </cfRule>
  </conditionalFormatting>
  <conditionalFormatting sqref="T13:T24">
    <cfRule type="cellIs" dxfId="512" priority="17" operator="between">
      <formula>0</formula>
      <formula>3.9</formula>
    </cfRule>
  </conditionalFormatting>
  <conditionalFormatting sqref="T13:T24">
    <cfRule type="cellIs" dxfId="511" priority="16" operator="lessThan">
      <formula>5</formula>
    </cfRule>
  </conditionalFormatting>
  <conditionalFormatting sqref="T13:T24">
    <cfRule type="cellIs" dxfId="510" priority="15" stopIfTrue="1" operator="notEqual">
      <formula>"CNTN"</formula>
    </cfRule>
  </conditionalFormatting>
  <conditionalFormatting sqref="P11:Q11 P13:Q24">
    <cfRule type="notContainsBlanks" priority="14" stopIfTrue="1">
      <formula>LEN(TRIM(P11))&gt;0</formula>
    </cfRule>
  </conditionalFormatting>
  <conditionalFormatting sqref="P11:Q11 P13:Q24">
    <cfRule type="cellIs" dxfId="509" priority="13" stopIfTrue="1" operator="equal">
      <formula>0</formula>
    </cfRule>
  </conditionalFormatting>
  <conditionalFormatting sqref="J11 J13:J24">
    <cfRule type="cellIs" dxfId="508" priority="11" stopIfTrue="1" operator="lessThan">
      <formula>5</formula>
    </cfRule>
    <cfRule type="cellIs" dxfId="507" priority="12" stopIfTrue="1" operator="lessThan">
      <formula>5.5</formula>
    </cfRule>
  </conditionalFormatting>
  <conditionalFormatting sqref="K11 K13:K24">
    <cfRule type="cellIs" dxfId="506" priority="9" stopIfTrue="1" operator="lessThan">
      <formula>5</formula>
    </cfRule>
    <cfRule type="cellIs" dxfId="505" priority="10" stopIfTrue="1" operator="lessThan">
      <formula>5.5</formula>
    </cfRule>
  </conditionalFormatting>
  <conditionalFormatting sqref="L11 L13:L24">
    <cfRule type="cellIs" dxfId="504" priority="7" stopIfTrue="1" operator="lessThan">
      <formula>5</formula>
    </cfRule>
    <cfRule type="cellIs" dxfId="503" priority="8" stopIfTrue="1" operator="lessThan">
      <formula>5.5</formula>
    </cfRule>
  </conditionalFormatting>
  <conditionalFormatting sqref="T11">
    <cfRule type="cellIs" dxfId="502" priority="6" operator="between">
      <formula>0</formula>
      <formula>3.9</formula>
    </cfRule>
  </conditionalFormatting>
  <conditionalFormatting sqref="T11">
    <cfRule type="cellIs" dxfId="501" priority="5" operator="lessThan">
      <formula>5</formula>
    </cfRule>
  </conditionalFormatting>
  <conditionalFormatting sqref="T11">
    <cfRule type="cellIs" dxfId="500" priority="4" stopIfTrue="1" operator="notEqual">
      <formula>"CNTN"</formula>
    </cfRule>
  </conditionalFormatting>
  <conditionalFormatting sqref="T9">
    <cfRule type="cellIs" dxfId="109" priority="3" operator="between">
      <formula>0</formula>
      <formula>3.9</formula>
    </cfRule>
  </conditionalFormatting>
  <conditionalFormatting sqref="T9">
    <cfRule type="cellIs" dxfId="107" priority="2" operator="lessThan">
      <formula>5</formula>
    </cfRule>
  </conditionalFormatting>
  <conditionalFormatting sqref="T9">
    <cfRule type="cellIs" dxfId="105" priority="1" stopIfTrue="1" operator="notEqual">
      <formula>"CNTN"</formula>
    </cfRule>
  </conditionalFormatting>
  <pageMargins left="0.11811023622047245" right="0" top="0" bottom="0"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69"/>
  <sheetViews>
    <sheetView zoomScale="85" zoomScaleNormal="85" workbookViewId="0">
      <pane xSplit="4" ySplit="8" topLeftCell="E9" activePane="bottomRight" state="frozen"/>
      <selection activeCell="C5" sqref="C5:D7"/>
      <selection pane="topRight" activeCell="C5" sqref="C5:D7"/>
      <selection pane="bottomLeft" activeCell="C5" sqref="C5:D7"/>
      <selection pane="bottomRight" activeCell="T16" sqref="T16"/>
    </sheetView>
  </sheetViews>
  <sheetFormatPr defaultRowHeight="21" customHeight="1"/>
  <cols>
    <col min="1" max="1" width="5" style="9" customWidth="1"/>
    <col min="2" max="2" width="10.7109375" style="9" customWidth="1"/>
    <col min="3" max="3" width="16.28515625" style="9" customWidth="1"/>
    <col min="4" max="4" width="6.5703125" style="9" customWidth="1"/>
    <col min="5" max="5" width="10.28515625" style="9" customWidth="1"/>
    <col min="6" max="6" width="9.5703125" style="9" customWidth="1"/>
    <col min="7" max="7" width="5.5703125" style="9" customWidth="1"/>
    <col min="8" max="8" width="6" style="9" customWidth="1"/>
    <col min="9" max="9" width="5.7109375" style="9" customWidth="1"/>
    <col min="10" max="10" width="4.85546875" style="9" customWidth="1"/>
    <col min="11" max="12" width="4.85546875" style="9" hidden="1" customWidth="1"/>
    <col min="13" max="13" width="4.85546875" style="9" customWidth="1"/>
    <col min="14" max="14" width="5.85546875" style="9" customWidth="1"/>
    <col min="15" max="15" width="5.7109375" style="9" customWidth="1"/>
    <col min="16" max="16" width="5.85546875" style="9" customWidth="1"/>
    <col min="17" max="20" width="4.42578125" style="9" customWidth="1"/>
    <col min="21" max="21" width="7.85546875" style="9" customWidth="1"/>
    <col min="22" max="22" width="8.5703125" style="9" customWidth="1"/>
    <col min="23" max="23" width="8" style="9" customWidth="1"/>
    <col min="24" max="241" width="9.140625" style="9"/>
    <col min="242" max="242" width="4.7109375" style="9" customWidth="1"/>
    <col min="243" max="243" width="10.140625" style="9" customWidth="1"/>
    <col min="244" max="244" width="16.140625" style="9" customWidth="1"/>
    <col min="245" max="245" width="6.28515625" style="9" customWidth="1"/>
    <col min="246" max="246" width="9.85546875" style="9" customWidth="1"/>
    <col min="247" max="247" width="9.140625" style="9" customWidth="1"/>
    <col min="248" max="249" width="6" style="9" customWidth="1"/>
    <col min="250" max="250" width="5.7109375" style="9" customWidth="1"/>
    <col min="251" max="254" width="4.85546875" style="9" customWidth="1"/>
    <col min="255" max="255" width="5.85546875" style="9" customWidth="1"/>
    <col min="256" max="256" width="6.28515625" style="9" customWidth="1"/>
    <col min="257" max="257" width="6" style="9" customWidth="1"/>
    <col min="258" max="261" width="4.7109375" style="9" customWidth="1"/>
    <col min="262" max="262" width="9.5703125" style="9" customWidth="1"/>
    <col min="263" max="263" width="7.5703125" style="9" customWidth="1"/>
    <col min="264" max="264" width="12.5703125" style="9" customWidth="1"/>
    <col min="265" max="265" width="7.28515625" style="9" customWidth="1"/>
    <col min="266" max="268" width="9.140625" style="9" customWidth="1"/>
    <col min="269" max="269" width="10.7109375" style="9" customWidth="1"/>
    <col min="270" max="497" width="9.140625" style="9"/>
    <col min="498" max="498" width="4.7109375" style="9" customWidth="1"/>
    <col min="499" max="499" width="10.140625" style="9" customWidth="1"/>
    <col min="500" max="500" width="16.140625" style="9" customWidth="1"/>
    <col min="501" max="501" width="6.28515625" style="9" customWidth="1"/>
    <col min="502" max="502" width="9.85546875" style="9" customWidth="1"/>
    <col min="503" max="503" width="9.140625" style="9" customWidth="1"/>
    <col min="504" max="505" width="6" style="9" customWidth="1"/>
    <col min="506" max="506" width="5.7109375" style="9" customWidth="1"/>
    <col min="507" max="510" width="4.85546875" style="9" customWidth="1"/>
    <col min="511" max="511" width="5.85546875" style="9" customWidth="1"/>
    <col min="512" max="512" width="6.28515625" style="9" customWidth="1"/>
    <col min="513" max="513" width="6" style="9" customWidth="1"/>
    <col min="514" max="517" width="4.7109375" style="9" customWidth="1"/>
    <col min="518" max="518" width="9.5703125" style="9" customWidth="1"/>
    <col min="519" max="519" width="7.5703125" style="9" customWidth="1"/>
    <col min="520" max="520" width="12.5703125" style="9" customWidth="1"/>
    <col min="521" max="521" width="7.28515625" style="9" customWidth="1"/>
    <col min="522" max="524" width="9.140625" style="9" customWidth="1"/>
    <col min="525" max="525" width="10.7109375" style="9" customWidth="1"/>
    <col min="526" max="753" width="9.140625" style="9"/>
    <col min="754" max="754" width="4.7109375" style="9" customWidth="1"/>
    <col min="755" max="755" width="10.140625" style="9" customWidth="1"/>
    <col min="756" max="756" width="16.140625" style="9" customWidth="1"/>
    <col min="757" max="757" width="6.28515625" style="9" customWidth="1"/>
    <col min="758" max="758" width="9.85546875" style="9" customWidth="1"/>
    <col min="759" max="759" width="9.140625" style="9" customWidth="1"/>
    <col min="760" max="761" width="6" style="9" customWidth="1"/>
    <col min="762" max="762" width="5.7109375" style="9" customWidth="1"/>
    <col min="763" max="766" width="4.85546875" style="9" customWidth="1"/>
    <col min="767" max="767" width="5.85546875" style="9" customWidth="1"/>
    <col min="768" max="768" width="6.28515625" style="9" customWidth="1"/>
    <col min="769" max="769" width="6" style="9" customWidth="1"/>
    <col min="770" max="773" width="4.7109375" style="9" customWidth="1"/>
    <col min="774" max="774" width="9.5703125" style="9" customWidth="1"/>
    <col min="775" max="775" width="7.5703125" style="9" customWidth="1"/>
    <col min="776" max="776" width="12.5703125" style="9" customWidth="1"/>
    <col min="777" max="777" width="7.28515625" style="9" customWidth="1"/>
    <col min="778" max="780" width="9.140625" style="9" customWidth="1"/>
    <col min="781" max="781" width="10.7109375" style="9" customWidth="1"/>
    <col min="782" max="1009" width="9.140625" style="9"/>
    <col min="1010" max="1010" width="4.7109375" style="9" customWidth="1"/>
    <col min="1011" max="1011" width="10.140625" style="9" customWidth="1"/>
    <col min="1012" max="1012" width="16.140625" style="9" customWidth="1"/>
    <col min="1013" max="1013" width="6.28515625" style="9" customWidth="1"/>
    <col min="1014" max="1014" width="9.85546875" style="9" customWidth="1"/>
    <col min="1015" max="1015" width="9.140625" style="9" customWidth="1"/>
    <col min="1016" max="1017" width="6" style="9" customWidth="1"/>
    <col min="1018" max="1018" width="5.7109375" style="9" customWidth="1"/>
    <col min="1019" max="1022" width="4.85546875" style="9" customWidth="1"/>
    <col min="1023" max="1023" width="5.85546875" style="9" customWidth="1"/>
    <col min="1024" max="1024" width="6.28515625" style="9" customWidth="1"/>
    <col min="1025" max="1025" width="6" style="9" customWidth="1"/>
    <col min="1026" max="1029" width="4.7109375" style="9" customWidth="1"/>
    <col min="1030" max="1030" width="9.5703125" style="9" customWidth="1"/>
    <col min="1031" max="1031" width="7.5703125" style="9" customWidth="1"/>
    <col min="1032" max="1032" width="12.5703125" style="9" customWidth="1"/>
    <col min="1033" max="1033" width="7.28515625" style="9" customWidth="1"/>
    <col min="1034" max="1036" width="9.140625" style="9" customWidth="1"/>
    <col min="1037" max="1037" width="10.7109375" style="9" customWidth="1"/>
    <col min="1038" max="1265" width="9.140625" style="9"/>
    <col min="1266" max="1266" width="4.7109375" style="9" customWidth="1"/>
    <col min="1267" max="1267" width="10.140625" style="9" customWidth="1"/>
    <col min="1268" max="1268" width="16.140625" style="9" customWidth="1"/>
    <col min="1269" max="1269" width="6.28515625" style="9" customWidth="1"/>
    <col min="1270" max="1270" width="9.85546875" style="9" customWidth="1"/>
    <col min="1271" max="1271" width="9.140625" style="9" customWidth="1"/>
    <col min="1272" max="1273" width="6" style="9" customWidth="1"/>
    <col min="1274" max="1274" width="5.7109375" style="9" customWidth="1"/>
    <col min="1275" max="1278" width="4.85546875" style="9" customWidth="1"/>
    <col min="1279" max="1279" width="5.85546875" style="9" customWidth="1"/>
    <col min="1280" max="1280" width="6.28515625" style="9" customWidth="1"/>
    <col min="1281" max="1281" width="6" style="9" customWidth="1"/>
    <col min="1282" max="1285" width="4.7109375" style="9" customWidth="1"/>
    <col min="1286" max="1286" width="9.5703125" style="9" customWidth="1"/>
    <col min="1287" max="1287" width="7.5703125" style="9" customWidth="1"/>
    <col min="1288" max="1288" width="12.5703125" style="9" customWidth="1"/>
    <col min="1289" max="1289" width="7.28515625" style="9" customWidth="1"/>
    <col min="1290" max="1292" width="9.140625" style="9" customWidth="1"/>
    <col min="1293" max="1293" width="10.7109375" style="9" customWidth="1"/>
    <col min="1294" max="1521" width="9.140625" style="9"/>
    <col min="1522" max="1522" width="4.7109375" style="9" customWidth="1"/>
    <col min="1523" max="1523" width="10.140625" style="9" customWidth="1"/>
    <col min="1524" max="1524" width="16.140625" style="9" customWidth="1"/>
    <col min="1525" max="1525" width="6.28515625" style="9" customWidth="1"/>
    <col min="1526" max="1526" width="9.85546875" style="9" customWidth="1"/>
    <col min="1527" max="1527" width="9.140625" style="9" customWidth="1"/>
    <col min="1528" max="1529" width="6" style="9" customWidth="1"/>
    <col min="1530" max="1530" width="5.7109375" style="9" customWidth="1"/>
    <col min="1531" max="1534" width="4.85546875" style="9" customWidth="1"/>
    <col min="1535" max="1535" width="5.85546875" style="9" customWidth="1"/>
    <col min="1536" max="1536" width="6.28515625" style="9" customWidth="1"/>
    <col min="1537" max="1537" width="6" style="9" customWidth="1"/>
    <col min="1538" max="1541" width="4.7109375" style="9" customWidth="1"/>
    <col min="1542" max="1542" width="9.5703125" style="9" customWidth="1"/>
    <col min="1543" max="1543" width="7.5703125" style="9" customWidth="1"/>
    <col min="1544" max="1544" width="12.5703125" style="9" customWidth="1"/>
    <col min="1545" max="1545" width="7.28515625" style="9" customWidth="1"/>
    <col min="1546" max="1548" width="9.140625" style="9" customWidth="1"/>
    <col min="1549" max="1549" width="10.7109375" style="9" customWidth="1"/>
    <col min="1550" max="1777" width="9.140625" style="9"/>
    <col min="1778" max="1778" width="4.7109375" style="9" customWidth="1"/>
    <col min="1779" max="1779" width="10.140625" style="9" customWidth="1"/>
    <col min="1780" max="1780" width="16.140625" style="9" customWidth="1"/>
    <col min="1781" max="1781" width="6.28515625" style="9" customWidth="1"/>
    <col min="1782" max="1782" width="9.85546875" style="9" customWidth="1"/>
    <col min="1783" max="1783" width="9.140625" style="9" customWidth="1"/>
    <col min="1784" max="1785" width="6" style="9" customWidth="1"/>
    <col min="1786" max="1786" width="5.7109375" style="9" customWidth="1"/>
    <col min="1787" max="1790" width="4.85546875" style="9" customWidth="1"/>
    <col min="1791" max="1791" width="5.85546875" style="9" customWidth="1"/>
    <col min="1792" max="1792" width="6.28515625" style="9" customWidth="1"/>
    <col min="1793" max="1793" width="6" style="9" customWidth="1"/>
    <col min="1794" max="1797" width="4.7109375" style="9" customWidth="1"/>
    <col min="1798" max="1798" width="9.5703125" style="9" customWidth="1"/>
    <col min="1799" max="1799" width="7.5703125" style="9" customWidth="1"/>
    <col min="1800" max="1800" width="12.5703125" style="9" customWidth="1"/>
    <col min="1801" max="1801" width="7.28515625" style="9" customWidth="1"/>
    <col min="1802" max="1804" width="9.140625" style="9" customWidth="1"/>
    <col min="1805" max="1805" width="10.7109375" style="9" customWidth="1"/>
    <col min="1806" max="2033" width="9.140625" style="9"/>
    <col min="2034" max="2034" width="4.7109375" style="9" customWidth="1"/>
    <col min="2035" max="2035" width="10.140625" style="9" customWidth="1"/>
    <col min="2036" max="2036" width="16.140625" style="9" customWidth="1"/>
    <col min="2037" max="2037" width="6.28515625" style="9" customWidth="1"/>
    <col min="2038" max="2038" width="9.85546875" style="9" customWidth="1"/>
    <col min="2039" max="2039" width="9.140625" style="9" customWidth="1"/>
    <col min="2040" max="2041" width="6" style="9" customWidth="1"/>
    <col min="2042" max="2042" width="5.7109375" style="9" customWidth="1"/>
    <col min="2043" max="2046" width="4.85546875" style="9" customWidth="1"/>
    <col min="2047" max="2047" width="5.85546875" style="9" customWidth="1"/>
    <col min="2048" max="2048" width="6.28515625" style="9" customWidth="1"/>
    <col min="2049" max="2049" width="6" style="9" customWidth="1"/>
    <col min="2050" max="2053" width="4.7109375" style="9" customWidth="1"/>
    <col min="2054" max="2054" width="9.5703125" style="9" customWidth="1"/>
    <col min="2055" max="2055" width="7.5703125" style="9" customWidth="1"/>
    <col min="2056" max="2056" width="12.5703125" style="9" customWidth="1"/>
    <col min="2057" max="2057" width="7.28515625" style="9" customWidth="1"/>
    <col min="2058" max="2060" width="9.140625" style="9" customWidth="1"/>
    <col min="2061" max="2061" width="10.7109375" style="9" customWidth="1"/>
    <col min="2062" max="2289" width="9.140625" style="9"/>
    <col min="2290" max="2290" width="4.7109375" style="9" customWidth="1"/>
    <col min="2291" max="2291" width="10.140625" style="9" customWidth="1"/>
    <col min="2292" max="2292" width="16.140625" style="9" customWidth="1"/>
    <col min="2293" max="2293" width="6.28515625" style="9" customWidth="1"/>
    <col min="2294" max="2294" width="9.85546875" style="9" customWidth="1"/>
    <col min="2295" max="2295" width="9.140625" style="9" customWidth="1"/>
    <col min="2296" max="2297" width="6" style="9" customWidth="1"/>
    <col min="2298" max="2298" width="5.7109375" style="9" customWidth="1"/>
    <col min="2299" max="2302" width="4.85546875" style="9" customWidth="1"/>
    <col min="2303" max="2303" width="5.85546875" style="9" customWidth="1"/>
    <col min="2304" max="2304" width="6.28515625" style="9" customWidth="1"/>
    <col min="2305" max="2305" width="6" style="9" customWidth="1"/>
    <col min="2306" max="2309" width="4.7109375" style="9" customWidth="1"/>
    <col min="2310" max="2310" width="9.5703125" style="9" customWidth="1"/>
    <col min="2311" max="2311" width="7.5703125" style="9" customWidth="1"/>
    <col min="2312" max="2312" width="12.5703125" style="9" customWidth="1"/>
    <col min="2313" max="2313" width="7.28515625" style="9" customWidth="1"/>
    <col min="2314" max="2316" width="9.140625" style="9" customWidth="1"/>
    <col min="2317" max="2317" width="10.7109375" style="9" customWidth="1"/>
    <col min="2318" max="2545" width="9.140625" style="9"/>
    <col min="2546" max="2546" width="4.7109375" style="9" customWidth="1"/>
    <col min="2547" max="2547" width="10.140625" style="9" customWidth="1"/>
    <col min="2548" max="2548" width="16.140625" style="9" customWidth="1"/>
    <col min="2549" max="2549" width="6.28515625" style="9" customWidth="1"/>
    <col min="2550" max="2550" width="9.85546875" style="9" customWidth="1"/>
    <col min="2551" max="2551" width="9.140625" style="9" customWidth="1"/>
    <col min="2552" max="2553" width="6" style="9" customWidth="1"/>
    <col min="2554" max="2554" width="5.7109375" style="9" customWidth="1"/>
    <col min="2555" max="2558" width="4.85546875" style="9" customWidth="1"/>
    <col min="2559" max="2559" width="5.85546875" style="9" customWidth="1"/>
    <col min="2560" max="2560" width="6.28515625" style="9" customWidth="1"/>
    <col min="2561" max="2561" width="6" style="9" customWidth="1"/>
    <col min="2562" max="2565" width="4.7109375" style="9" customWidth="1"/>
    <col min="2566" max="2566" width="9.5703125" style="9" customWidth="1"/>
    <col min="2567" max="2567" width="7.5703125" style="9" customWidth="1"/>
    <col min="2568" max="2568" width="12.5703125" style="9" customWidth="1"/>
    <col min="2569" max="2569" width="7.28515625" style="9" customWidth="1"/>
    <col min="2570" max="2572" width="9.140625" style="9" customWidth="1"/>
    <col min="2573" max="2573" width="10.7109375" style="9" customWidth="1"/>
    <col min="2574" max="2801" width="9.140625" style="9"/>
    <col min="2802" max="2802" width="4.7109375" style="9" customWidth="1"/>
    <col min="2803" max="2803" width="10.140625" style="9" customWidth="1"/>
    <col min="2804" max="2804" width="16.140625" style="9" customWidth="1"/>
    <col min="2805" max="2805" width="6.28515625" style="9" customWidth="1"/>
    <col min="2806" max="2806" width="9.85546875" style="9" customWidth="1"/>
    <col min="2807" max="2807" width="9.140625" style="9" customWidth="1"/>
    <col min="2808" max="2809" width="6" style="9" customWidth="1"/>
    <col min="2810" max="2810" width="5.7109375" style="9" customWidth="1"/>
    <col min="2811" max="2814" width="4.85546875" style="9" customWidth="1"/>
    <col min="2815" max="2815" width="5.85546875" style="9" customWidth="1"/>
    <col min="2816" max="2816" width="6.28515625" style="9" customWidth="1"/>
    <col min="2817" max="2817" width="6" style="9" customWidth="1"/>
    <col min="2818" max="2821" width="4.7109375" style="9" customWidth="1"/>
    <col min="2822" max="2822" width="9.5703125" style="9" customWidth="1"/>
    <col min="2823" max="2823" width="7.5703125" style="9" customWidth="1"/>
    <col min="2824" max="2824" width="12.5703125" style="9" customWidth="1"/>
    <col min="2825" max="2825" width="7.28515625" style="9" customWidth="1"/>
    <col min="2826" max="2828" width="9.140625" style="9" customWidth="1"/>
    <col min="2829" max="2829" width="10.7109375" style="9" customWidth="1"/>
    <col min="2830" max="3057" width="9.140625" style="9"/>
    <col min="3058" max="3058" width="4.7109375" style="9" customWidth="1"/>
    <col min="3059" max="3059" width="10.140625" style="9" customWidth="1"/>
    <col min="3060" max="3060" width="16.140625" style="9" customWidth="1"/>
    <col min="3061" max="3061" width="6.28515625" style="9" customWidth="1"/>
    <col min="3062" max="3062" width="9.85546875" style="9" customWidth="1"/>
    <col min="3063" max="3063" width="9.140625" style="9" customWidth="1"/>
    <col min="3064" max="3065" width="6" style="9" customWidth="1"/>
    <col min="3066" max="3066" width="5.7109375" style="9" customWidth="1"/>
    <col min="3067" max="3070" width="4.85546875" style="9" customWidth="1"/>
    <col min="3071" max="3071" width="5.85546875" style="9" customWidth="1"/>
    <col min="3072" max="3072" width="6.28515625" style="9" customWidth="1"/>
    <col min="3073" max="3073" width="6" style="9" customWidth="1"/>
    <col min="3074" max="3077" width="4.7109375" style="9" customWidth="1"/>
    <col min="3078" max="3078" width="9.5703125" style="9" customWidth="1"/>
    <col min="3079" max="3079" width="7.5703125" style="9" customWidth="1"/>
    <col min="3080" max="3080" width="12.5703125" style="9" customWidth="1"/>
    <col min="3081" max="3081" width="7.28515625" style="9" customWidth="1"/>
    <col min="3082" max="3084" width="9.140625" style="9" customWidth="1"/>
    <col min="3085" max="3085" width="10.7109375" style="9" customWidth="1"/>
    <col min="3086" max="3313" width="9.140625" style="9"/>
    <col min="3314" max="3314" width="4.7109375" style="9" customWidth="1"/>
    <col min="3315" max="3315" width="10.140625" style="9" customWidth="1"/>
    <col min="3316" max="3316" width="16.140625" style="9" customWidth="1"/>
    <col min="3317" max="3317" width="6.28515625" style="9" customWidth="1"/>
    <col min="3318" max="3318" width="9.85546875" style="9" customWidth="1"/>
    <col min="3319" max="3319" width="9.140625" style="9" customWidth="1"/>
    <col min="3320" max="3321" width="6" style="9" customWidth="1"/>
    <col min="3322" max="3322" width="5.7109375" style="9" customWidth="1"/>
    <col min="3323" max="3326" width="4.85546875" style="9" customWidth="1"/>
    <col min="3327" max="3327" width="5.85546875" style="9" customWidth="1"/>
    <col min="3328" max="3328" width="6.28515625" style="9" customWidth="1"/>
    <col min="3329" max="3329" width="6" style="9" customWidth="1"/>
    <col min="3330" max="3333" width="4.7109375" style="9" customWidth="1"/>
    <col min="3334" max="3334" width="9.5703125" style="9" customWidth="1"/>
    <col min="3335" max="3335" width="7.5703125" style="9" customWidth="1"/>
    <col min="3336" max="3336" width="12.5703125" style="9" customWidth="1"/>
    <col min="3337" max="3337" width="7.28515625" style="9" customWidth="1"/>
    <col min="3338" max="3340" width="9.140625" style="9" customWidth="1"/>
    <col min="3341" max="3341" width="10.7109375" style="9" customWidth="1"/>
    <col min="3342" max="3569" width="9.140625" style="9"/>
    <col min="3570" max="3570" width="4.7109375" style="9" customWidth="1"/>
    <col min="3571" max="3571" width="10.140625" style="9" customWidth="1"/>
    <col min="3572" max="3572" width="16.140625" style="9" customWidth="1"/>
    <col min="3573" max="3573" width="6.28515625" style="9" customWidth="1"/>
    <col min="3574" max="3574" width="9.85546875" style="9" customWidth="1"/>
    <col min="3575" max="3575" width="9.140625" style="9" customWidth="1"/>
    <col min="3576" max="3577" width="6" style="9" customWidth="1"/>
    <col min="3578" max="3578" width="5.7109375" style="9" customWidth="1"/>
    <col min="3579" max="3582" width="4.85546875" style="9" customWidth="1"/>
    <col min="3583" max="3583" width="5.85546875" style="9" customWidth="1"/>
    <col min="3584" max="3584" width="6.28515625" style="9" customWidth="1"/>
    <col min="3585" max="3585" width="6" style="9" customWidth="1"/>
    <col min="3586" max="3589" width="4.7109375" style="9" customWidth="1"/>
    <col min="3590" max="3590" width="9.5703125" style="9" customWidth="1"/>
    <col min="3591" max="3591" width="7.5703125" style="9" customWidth="1"/>
    <col min="3592" max="3592" width="12.5703125" style="9" customWidth="1"/>
    <col min="3593" max="3593" width="7.28515625" style="9" customWidth="1"/>
    <col min="3594" max="3596" width="9.140625" style="9" customWidth="1"/>
    <col min="3597" max="3597" width="10.7109375" style="9" customWidth="1"/>
    <col min="3598" max="3825" width="9.140625" style="9"/>
    <col min="3826" max="3826" width="4.7109375" style="9" customWidth="1"/>
    <col min="3827" max="3827" width="10.140625" style="9" customWidth="1"/>
    <col min="3828" max="3828" width="16.140625" style="9" customWidth="1"/>
    <col min="3829" max="3829" width="6.28515625" style="9" customWidth="1"/>
    <col min="3830" max="3830" width="9.85546875" style="9" customWidth="1"/>
    <col min="3831" max="3831" width="9.140625" style="9" customWidth="1"/>
    <col min="3832" max="3833" width="6" style="9" customWidth="1"/>
    <col min="3834" max="3834" width="5.7109375" style="9" customWidth="1"/>
    <col min="3835" max="3838" width="4.85546875" style="9" customWidth="1"/>
    <col min="3839" max="3839" width="5.85546875" style="9" customWidth="1"/>
    <col min="3840" max="3840" width="6.28515625" style="9" customWidth="1"/>
    <col min="3841" max="3841" width="6" style="9" customWidth="1"/>
    <col min="3842" max="3845" width="4.7109375" style="9" customWidth="1"/>
    <col min="3846" max="3846" width="9.5703125" style="9" customWidth="1"/>
    <col min="3847" max="3847" width="7.5703125" style="9" customWidth="1"/>
    <col min="3848" max="3848" width="12.5703125" style="9" customWidth="1"/>
    <col min="3849" max="3849" width="7.28515625" style="9" customWidth="1"/>
    <col min="3850" max="3852" width="9.140625" style="9" customWidth="1"/>
    <col min="3853" max="3853" width="10.7109375" style="9" customWidth="1"/>
    <col min="3854" max="4081" width="9.140625" style="9"/>
    <col min="4082" max="4082" width="4.7109375" style="9" customWidth="1"/>
    <col min="4083" max="4083" width="10.140625" style="9" customWidth="1"/>
    <col min="4084" max="4084" width="16.140625" style="9" customWidth="1"/>
    <col min="4085" max="4085" width="6.28515625" style="9" customWidth="1"/>
    <col min="4086" max="4086" width="9.85546875" style="9" customWidth="1"/>
    <col min="4087" max="4087" width="9.140625" style="9" customWidth="1"/>
    <col min="4088" max="4089" width="6" style="9" customWidth="1"/>
    <col min="4090" max="4090" width="5.7109375" style="9" customWidth="1"/>
    <col min="4091" max="4094" width="4.85546875" style="9" customWidth="1"/>
    <col min="4095" max="4095" width="5.85546875" style="9" customWidth="1"/>
    <col min="4096" max="4096" width="6.28515625" style="9" customWidth="1"/>
    <col min="4097" max="4097" width="6" style="9" customWidth="1"/>
    <col min="4098" max="4101" width="4.7109375" style="9" customWidth="1"/>
    <col min="4102" max="4102" width="9.5703125" style="9" customWidth="1"/>
    <col min="4103" max="4103" width="7.5703125" style="9" customWidth="1"/>
    <col min="4104" max="4104" width="12.5703125" style="9" customWidth="1"/>
    <col min="4105" max="4105" width="7.28515625" style="9" customWidth="1"/>
    <col min="4106" max="4108" width="9.140625" style="9" customWidth="1"/>
    <col min="4109" max="4109" width="10.7109375" style="9" customWidth="1"/>
    <col min="4110" max="4337" width="9.140625" style="9"/>
    <col min="4338" max="4338" width="4.7109375" style="9" customWidth="1"/>
    <col min="4339" max="4339" width="10.140625" style="9" customWidth="1"/>
    <col min="4340" max="4340" width="16.140625" style="9" customWidth="1"/>
    <col min="4341" max="4341" width="6.28515625" style="9" customWidth="1"/>
    <col min="4342" max="4342" width="9.85546875" style="9" customWidth="1"/>
    <col min="4343" max="4343" width="9.140625" style="9" customWidth="1"/>
    <col min="4344" max="4345" width="6" style="9" customWidth="1"/>
    <col min="4346" max="4346" width="5.7109375" style="9" customWidth="1"/>
    <col min="4347" max="4350" width="4.85546875" style="9" customWidth="1"/>
    <col min="4351" max="4351" width="5.85546875" style="9" customWidth="1"/>
    <col min="4352" max="4352" width="6.28515625" style="9" customWidth="1"/>
    <col min="4353" max="4353" width="6" style="9" customWidth="1"/>
    <col min="4354" max="4357" width="4.7109375" style="9" customWidth="1"/>
    <col min="4358" max="4358" width="9.5703125" style="9" customWidth="1"/>
    <col min="4359" max="4359" width="7.5703125" style="9" customWidth="1"/>
    <col min="4360" max="4360" width="12.5703125" style="9" customWidth="1"/>
    <col min="4361" max="4361" width="7.28515625" style="9" customWidth="1"/>
    <col min="4362" max="4364" width="9.140625" style="9" customWidth="1"/>
    <col min="4365" max="4365" width="10.7109375" style="9" customWidth="1"/>
    <col min="4366" max="4593" width="9.140625" style="9"/>
    <col min="4594" max="4594" width="4.7109375" style="9" customWidth="1"/>
    <col min="4595" max="4595" width="10.140625" style="9" customWidth="1"/>
    <col min="4596" max="4596" width="16.140625" style="9" customWidth="1"/>
    <col min="4597" max="4597" width="6.28515625" style="9" customWidth="1"/>
    <col min="4598" max="4598" width="9.85546875" style="9" customWidth="1"/>
    <col min="4599" max="4599" width="9.140625" style="9" customWidth="1"/>
    <col min="4600" max="4601" width="6" style="9" customWidth="1"/>
    <col min="4602" max="4602" width="5.7109375" style="9" customWidth="1"/>
    <col min="4603" max="4606" width="4.85546875" style="9" customWidth="1"/>
    <col min="4607" max="4607" width="5.85546875" style="9" customWidth="1"/>
    <col min="4608" max="4608" width="6.28515625" style="9" customWidth="1"/>
    <col min="4609" max="4609" width="6" style="9" customWidth="1"/>
    <col min="4610" max="4613" width="4.7109375" style="9" customWidth="1"/>
    <col min="4614" max="4614" width="9.5703125" style="9" customWidth="1"/>
    <col min="4615" max="4615" width="7.5703125" style="9" customWidth="1"/>
    <col min="4616" max="4616" width="12.5703125" style="9" customWidth="1"/>
    <col min="4617" max="4617" width="7.28515625" style="9" customWidth="1"/>
    <col min="4618" max="4620" width="9.140625" style="9" customWidth="1"/>
    <col min="4621" max="4621" width="10.7109375" style="9" customWidth="1"/>
    <col min="4622" max="4849" width="9.140625" style="9"/>
    <col min="4850" max="4850" width="4.7109375" style="9" customWidth="1"/>
    <col min="4851" max="4851" width="10.140625" style="9" customWidth="1"/>
    <col min="4852" max="4852" width="16.140625" style="9" customWidth="1"/>
    <col min="4853" max="4853" width="6.28515625" style="9" customWidth="1"/>
    <col min="4854" max="4854" width="9.85546875" style="9" customWidth="1"/>
    <col min="4855" max="4855" width="9.140625" style="9" customWidth="1"/>
    <col min="4856" max="4857" width="6" style="9" customWidth="1"/>
    <col min="4858" max="4858" width="5.7109375" style="9" customWidth="1"/>
    <col min="4859" max="4862" width="4.85546875" style="9" customWidth="1"/>
    <col min="4863" max="4863" width="5.85546875" style="9" customWidth="1"/>
    <col min="4864" max="4864" width="6.28515625" style="9" customWidth="1"/>
    <col min="4865" max="4865" width="6" style="9" customWidth="1"/>
    <col min="4866" max="4869" width="4.7109375" style="9" customWidth="1"/>
    <col min="4870" max="4870" width="9.5703125" style="9" customWidth="1"/>
    <col min="4871" max="4871" width="7.5703125" style="9" customWidth="1"/>
    <col min="4872" max="4872" width="12.5703125" style="9" customWidth="1"/>
    <col min="4873" max="4873" width="7.28515625" style="9" customWidth="1"/>
    <col min="4874" max="4876" width="9.140625" style="9" customWidth="1"/>
    <col min="4877" max="4877" width="10.7109375" style="9" customWidth="1"/>
    <col min="4878" max="5105" width="9.140625" style="9"/>
    <col min="5106" max="5106" width="4.7109375" style="9" customWidth="1"/>
    <col min="5107" max="5107" width="10.140625" style="9" customWidth="1"/>
    <col min="5108" max="5108" width="16.140625" style="9" customWidth="1"/>
    <col min="5109" max="5109" width="6.28515625" style="9" customWidth="1"/>
    <col min="5110" max="5110" width="9.85546875" style="9" customWidth="1"/>
    <col min="5111" max="5111" width="9.140625" style="9" customWidth="1"/>
    <col min="5112" max="5113" width="6" style="9" customWidth="1"/>
    <col min="5114" max="5114" width="5.7109375" style="9" customWidth="1"/>
    <col min="5115" max="5118" width="4.85546875" style="9" customWidth="1"/>
    <col min="5119" max="5119" width="5.85546875" style="9" customWidth="1"/>
    <col min="5120" max="5120" width="6.28515625" style="9" customWidth="1"/>
    <col min="5121" max="5121" width="6" style="9" customWidth="1"/>
    <col min="5122" max="5125" width="4.7109375" style="9" customWidth="1"/>
    <col min="5126" max="5126" width="9.5703125" style="9" customWidth="1"/>
    <col min="5127" max="5127" width="7.5703125" style="9" customWidth="1"/>
    <col min="5128" max="5128" width="12.5703125" style="9" customWidth="1"/>
    <col min="5129" max="5129" width="7.28515625" style="9" customWidth="1"/>
    <col min="5130" max="5132" width="9.140625" style="9" customWidth="1"/>
    <col min="5133" max="5133" width="10.7109375" style="9" customWidth="1"/>
    <col min="5134" max="5361" width="9.140625" style="9"/>
    <col min="5362" max="5362" width="4.7109375" style="9" customWidth="1"/>
    <col min="5363" max="5363" width="10.140625" style="9" customWidth="1"/>
    <col min="5364" max="5364" width="16.140625" style="9" customWidth="1"/>
    <col min="5365" max="5365" width="6.28515625" style="9" customWidth="1"/>
    <col min="5366" max="5366" width="9.85546875" style="9" customWidth="1"/>
    <col min="5367" max="5367" width="9.140625" style="9" customWidth="1"/>
    <col min="5368" max="5369" width="6" style="9" customWidth="1"/>
    <col min="5370" max="5370" width="5.7109375" style="9" customWidth="1"/>
    <col min="5371" max="5374" width="4.85546875" style="9" customWidth="1"/>
    <col min="5375" max="5375" width="5.85546875" style="9" customWidth="1"/>
    <col min="5376" max="5376" width="6.28515625" style="9" customWidth="1"/>
    <col min="5377" max="5377" width="6" style="9" customWidth="1"/>
    <col min="5378" max="5381" width="4.7109375" style="9" customWidth="1"/>
    <col min="5382" max="5382" width="9.5703125" style="9" customWidth="1"/>
    <col min="5383" max="5383" width="7.5703125" style="9" customWidth="1"/>
    <col min="5384" max="5384" width="12.5703125" style="9" customWidth="1"/>
    <col min="5385" max="5385" width="7.28515625" style="9" customWidth="1"/>
    <col min="5386" max="5388" width="9.140625" style="9" customWidth="1"/>
    <col min="5389" max="5389" width="10.7109375" style="9" customWidth="1"/>
    <col min="5390" max="5617" width="9.140625" style="9"/>
    <col min="5618" max="5618" width="4.7109375" style="9" customWidth="1"/>
    <col min="5619" max="5619" width="10.140625" style="9" customWidth="1"/>
    <col min="5620" max="5620" width="16.140625" style="9" customWidth="1"/>
    <col min="5621" max="5621" width="6.28515625" style="9" customWidth="1"/>
    <col min="5622" max="5622" width="9.85546875" style="9" customWidth="1"/>
    <col min="5623" max="5623" width="9.140625" style="9" customWidth="1"/>
    <col min="5624" max="5625" width="6" style="9" customWidth="1"/>
    <col min="5626" max="5626" width="5.7109375" style="9" customWidth="1"/>
    <col min="5627" max="5630" width="4.85546875" style="9" customWidth="1"/>
    <col min="5631" max="5631" width="5.85546875" style="9" customWidth="1"/>
    <col min="5632" max="5632" width="6.28515625" style="9" customWidth="1"/>
    <col min="5633" max="5633" width="6" style="9" customWidth="1"/>
    <col min="5634" max="5637" width="4.7109375" style="9" customWidth="1"/>
    <col min="5638" max="5638" width="9.5703125" style="9" customWidth="1"/>
    <col min="5639" max="5639" width="7.5703125" style="9" customWidth="1"/>
    <col min="5640" max="5640" width="12.5703125" style="9" customWidth="1"/>
    <col min="5641" max="5641" width="7.28515625" style="9" customWidth="1"/>
    <col min="5642" max="5644" width="9.140625" style="9" customWidth="1"/>
    <col min="5645" max="5645" width="10.7109375" style="9" customWidth="1"/>
    <col min="5646" max="5873" width="9.140625" style="9"/>
    <col min="5874" max="5874" width="4.7109375" style="9" customWidth="1"/>
    <col min="5875" max="5875" width="10.140625" style="9" customWidth="1"/>
    <col min="5876" max="5876" width="16.140625" style="9" customWidth="1"/>
    <col min="5877" max="5877" width="6.28515625" style="9" customWidth="1"/>
    <col min="5878" max="5878" width="9.85546875" style="9" customWidth="1"/>
    <col min="5879" max="5879" width="9.140625" style="9" customWidth="1"/>
    <col min="5880" max="5881" width="6" style="9" customWidth="1"/>
    <col min="5882" max="5882" width="5.7109375" style="9" customWidth="1"/>
    <col min="5883" max="5886" width="4.85546875" style="9" customWidth="1"/>
    <col min="5887" max="5887" width="5.85546875" style="9" customWidth="1"/>
    <col min="5888" max="5888" width="6.28515625" style="9" customWidth="1"/>
    <col min="5889" max="5889" width="6" style="9" customWidth="1"/>
    <col min="5890" max="5893" width="4.7109375" style="9" customWidth="1"/>
    <col min="5894" max="5894" width="9.5703125" style="9" customWidth="1"/>
    <col min="5895" max="5895" width="7.5703125" style="9" customWidth="1"/>
    <col min="5896" max="5896" width="12.5703125" style="9" customWidth="1"/>
    <col min="5897" max="5897" width="7.28515625" style="9" customWidth="1"/>
    <col min="5898" max="5900" width="9.140625" style="9" customWidth="1"/>
    <col min="5901" max="5901" width="10.7109375" style="9" customWidth="1"/>
    <col min="5902" max="6129" width="9.140625" style="9"/>
    <col min="6130" max="6130" width="4.7109375" style="9" customWidth="1"/>
    <col min="6131" max="6131" width="10.140625" style="9" customWidth="1"/>
    <col min="6132" max="6132" width="16.140625" style="9" customWidth="1"/>
    <col min="6133" max="6133" width="6.28515625" style="9" customWidth="1"/>
    <col min="6134" max="6134" width="9.85546875" style="9" customWidth="1"/>
    <col min="6135" max="6135" width="9.140625" style="9" customWidth="1"/>
    <col min="6136" max="6137" width="6" style="9" customWidth="1"/>
    <col min="6138" max="6138" width="5.7109375" style="9" customWidth="1"/>
    <col min="6139" max="6142" width="4.85546875" style="9" customWidth="1"/>
    <col min="6143" max="6143" width="5.85546875" style="9" customWidth="1"/>
    <col min="6144" max="6144" width="6.28515625" style="9" customWidth="1"/>
    <col min="6145" max="6145" width="6" style="9" customWidth="1"/>
    <col min="6146" max="6149" width="4.7109375" style="9" customWidth="1"/>
    <col min="6150" max="6150" width="9.5703125" style="9" customWidth="1"/>
    <col min="6151" max="6151" width="7.5703125" style="9" customWidth="1"/>
    <col min="6152" max="6152" width="12.5703125" style="9" customWidth="1"/>
    <col min="6153" max="6153" width="7.28515625" style="9" customWidth="1"/>
    <col min="6154" max="6156" width="9.140625" style="9" customWidth="1"/>
    <col min="6157" max="6157" width="10.7109375" style="9" customWidth="1"/>
    <col min="6158" max="6385" width="9.140625" style="9"/>
    <col min="6386" max="6386" width="4.7109375" style="9" customWidth="1"/>
    <col min="6387" max="6387" width="10.140625" style="9" customWidth="1"/>
    <col min="6388" max="6388" width="16.140625" style="9" customWidth="1"/>
    <col min="6389" max="6389" width="6.28515625" style="9" customWidth="1"/>
    <col min="6390" max="6390" width="9.85546875" style="9" customWidth="1"/>
    <col min="6391" max="6391" width="9.140625" style="9" customWidth="1"/>
    <col min="6392" max="6393" width="6" style="9" customWidth="1"/>
    <col min="6394" max="6394" width="5.7109375" style="9" customWidth="1"/>
    <col min="6395" max="6398" width="4.85546875" style="9" customWidth="1"/>
    <col min="6399" max="6399" width="5.85546875" style="9" customWidth="1"/>
    <col min="6400" max="6400" width="6.28515625" style="9" customWidth="1"/>
    <col min="6401" max="6401" width="6" style="9" customWidth="1"/>
    <col min="6402" max="6405" width="4.7109375" style="9" customWidth="1"/>
    <col min="6406" max="6406" width="9.5703125" style="9" customWidth="1"/>
    <col min="6407" max="6407" width="7.5703125" style="9" customWidth="1"/>
    <col min="6408" max="6408" width="12.5703125" style="9" customWidth="1"/>
    <col min="6409" max="6409" width="7.28515625" style="9" customWidth="1"/>
    <col min="6410" max="6412" width="9.140625" style="9" customWidth="1"/>
    <col min="6413" max="6413" width="10.7109375" style="9" customWidth="1"/>
    <col min="6414" max="6641" width="9.140625" style="9"/>
    <col min="6642" max="6642" width="4.7109375" style="9" customWidth="1"/>
    <col min="6643" max="6643" width="10.140625" style="9" customWidth="1"/>
    <col min="6644" max="6644" width="16.140625" style="9" customWidth="1"/>
    <col min="6645" max="6645" width="6.28515625" style="9" customWidth="1"/>
    <col min="6646" max="6646" width="9.85546875" style="9" customWidth="1"/>
    <col min="6647" max="6647" width="9.140625" style="9" customWidth="1"/>
    <col min="6648" max="6649" width="6" style="9" customWidth="1"/>
    <col min="6650" max="6650" width="5.7109375" style="9" customWidth="1"/>
    <col min="6651" max="6654" width="4.85546875" style="9" customWidth="1"/>
    <col min="6655" max="6655" width="5.85546875" style="9" customWidth="1"/>
    <col min="6656" max="6656" width="6.28515625" style="9" customWidth="1"/>
    <col min="6657" max="6657" width="6" style="9" customWidth="1"/>
    <col min="6658" max="6661" width="4.7109375" style="9" customWidth="1"/>
    <col min="6662" max="6662" width="9.5703125" style="9" customWidth="1"/>
    <col min="6663" max="6663" width="7.5703125" style="9" customWidth="1"/>
    <col min="6664" max="6664" width="12.5703125" style="9" customWidth="1"/>
    <col min="6665" max="6665" width="7.28515625" style="9" customWidth="1"/>
    <col min="6666" max="6668" width="9.140625" style="9" customWidth="1"/>
    <col min="6669" max="6669" width="10.7109375" style="9" customWidth="1"/>
    <col min="6670" max="6897" width="9.140625" style="9"/>
    <col min="6898" max="6898" width="4.7109375" style="9" customWidth="1"/>
    <col min="6899" max="6899" width="10.140625" style="9" customWidth="1"/>
    <col min="6900" max="6900" width="16.140625" style="9" customWidth="1"/>
    <col min="6901" max="6901" width="6.28515625" style="9" customWidth="1"/>
    <col min="6902" max="6902" width="9.85546875" style="9" customWidth="1"/>
    <col min="6903" max="6903" width="9.140625" style="9" customWidth="1"/>
    <col min="6904" max="6905" width="6" style="9" customWidth="1"/>
    <col min="6906" max="6906" width="5.7109375" style="9" customWidth="1"/>
    <col min="6907" max="6910" width="4.85546875" style="9" customWidth="1"/>
    <col min="6911" max="6911" width="5.85546875" style="9" customWidth="1"/>
    <col min="6912" max="6912" width="6.28515625" style="9" customWidth="1"/>
    <col min="6913" max="6913" width="6" style="9" customWidth="1"/>
    <col min="6914" max="6917" width="4.7109375" style="9" customWidth="1"/>
    <col min="6918" max="6918" width="9.5703125" style="9" customWidth="1"/>
    <col min="6919" max="6919" width="7.5703125" style="9" customWidth="1"/>
    <col min="6920" max="6920" width="12.5703125" style="9" customWidth="1"/>
    <col min="6921" max="6921" width="7.28515625" style="9" customWidth="1"/>
    <col min="6922" max="6924" width="9.140625" style="9" customWidth="1"/>
    <col min="6925" max="6925" width="10.7109375" style="9" customWidth="1"/>
    <col min="6926" max="7153" width="9.140625" style="9"/>
    <col min="7154" max="7154" width="4.7109375" style="9" customWidth="1"/>
    <col min="7155" max="7155" width="10.140625" style="9" customWidth="1"/>
    <col min="7156" max="7156" width="16.140625" style="9" customWidth="1"/>
    <col min="7157" max="7157" width="6.28515625" style="9" customWidth="1"/>
    <col min="7158" max="7158" width="9.85546875" style="9" customWidth="1"/>
    <col min="7159" max="7159" width="9.140625" style="9" customWidth="1"/>
    <col min="7160" max="7161" width="6" style="9" customWidth="1"/>
    <col min="7162" max="7162" width="5.7109375" style="9" customWidth="1"/>
    <col min="7163" max="7166" width="4.85546875" style="9" customWidth="1"/>
    <col min="7167" max="7167" width="5.85546875" style="9" customWidth="1"/>
    <col min="7168" max="7168" width="6.28515625" style="9" customWidth="1"/>
    <col min="7169" max="7169" width="6" style="9" customWidth="1"/>
    <col min="7170" max="7173" width="4.7109375" style="9" customWidth="1"/>
    <col min="7174" max="7174" width="9.5703125" style="9" customWidth="1"/>
    <col min="7175" max="7175" width="7.5703125" style="9" customWidth="1"/>
    <col min="7176" max="7176" width="12.5703125" style="9" customWidth="1"/>
    <col min="7177" max="7177" width="7.28515625" style="9" customWidth="1"/>
    <col min="7178" max="7180" width="9.140625" style="9" customWidth="1"/>
    <col min="7181" max="7181" width="10.7109375" style="9" customWidth="1"/>
    <col min="7182" max="7409" width="9.140625" style="9"/>
    <col min="7410" max="7410" width="4.7109375" style="9" customWidth="1"/>
    <col min="7411" max="7411" width="10.140625" style="9" customWidth="1"/>
    <col min="7412" max="7412" width="16.140625" style="9" customWidth="1"/>
    <col min="7413" max="7413" width="6.28515625" style="9" customWidth="1"/>
    <col min="7414" max="7414" width="9.85546875" style="9" customWidth="1"/>
    <col min="7415" max="7415" width="9.140625" style="9" customWidth="1"/>
    <col min="7416" max="7417" width="6" style="9" customWidth="1"/>
    <col min="7418" max="7418" width="5.7109375" style="9" customWidth="1"/>
    <col min="7419" max="7422" width="4.85546875" style="9" customWidth="1"/>
    <col min="7423" max="7423" width="5.85546875" style="9" customWidth="1"/>
    <col min="7424" max="7424" width="6.28515625" style="9" customWidth="1"/>
    <col min="7425" max="7425" width="6" style="9" customWidth="1"/>
    <col min="7426" max="7429" width="4.7109375" style="9" customWidth="1"/>
    <col min="7430" max="7430" width="9.5703125" style="9" customWidth="1"/>
    <col min="7431" max="7431" width="7.5703125" style="9" customWidth="1"/>
    <col min="7432" max="7432" width="12.5703125" style="9" customWidth="1"/>
    <col min="7433" max="7433" width="7.28515625" style="9" customWidth="1"/>
    <col min="7434" max="7436" width="9.140625" style="9" customWidth="1"/>
    <col min="7437" max="7437" width="10.7109375" style="9" customWidth="1"/>
    <col min="7438" max="7665" width="9.140625" style="9"/>
    <col min="7666" max="7666" width="4.7109375" style="9" customWidth="1"/>
    <col min="7667" max="7667" width="10.140625" style="9" customWidth="1"/>
    <col min="7668" max="7668" width="16.140625" style="9" customWidth="1"/>
    <col min="7669" max="7669" width="6.28515625" style="9" customWidth="1"/>
    <col min="7670" max="7670" width="9.85546875" style="9" customWidth="1"/>
    <col min="7671" max="7671" width="9.140625" style="9" customWidth="1"/>
    <col min="7672" max="7673" width="6" style="9" customWidth="1"/>
    <col min="7674" max="7674" width="5.7109375" style="9" customWidth="1"/>
    <col min="7675" max="7678" width="4.85546875" style="9" customWidth="1"/>
    <col min="7679" max="7679" width="5.85546875" style="9" customWidth="1"/>
    <col min="7680" max="7680" width="6.28515625" style="9" customWidth="1"/>
    <col min="7681" max="7681" width="6" style="9" customWidth="1"/>
    <col min="7682" max="7685" width="4.7109375" style="9" customWidth="1"/>
    <col min="7686" max="7686" width="9.5703125" style="9" customWidth="1"/>
    <col min="7687" max="7687" width="7.5703125" style="9" customWidth="1"/>
    <col min="7688" max="7688" width="12.5703125" style="9" customWidth="1"/>
    <col min="7689" max="7689" width="7.28515625" style="9" customWidth="1"/>
    <col min="7690" max="7692" width="9.140625" style="9" customWidth="1"/>
    <col min="7693" max="7693" width="10.7109375" style="9" customWidth="1"/>
    <col min="7694" max="7921" width="9.140625" style="9"/>
    <col min="7922" max="7922" width="4.7109375" style="9" customWidth="1"/>
    <col min="7923" max="7923" width="10.140625" style="9" customWidth="1"/>
    <col min="7924" max="7924" width="16.140625" style="9" customWidth="1"/>
    <col min="7925" max="7925" width="6.28515625" style="9" customWidth="1"/>
    <col min="7926" max="7926" width="9.85546875" style="9" customWidth="1"/>
    <col min="7927" max="7927" width="9.140625" style="9" customWidth="1"/>
    <col min="7928" max="7929" width="6" style="9" customWidth="1"/>
    <col min="7930" max="7930" width="5.7109375" style="9" customWidth="1"/>
    <col min="7931" max="7934" width="4.85546875" style="9" customWidth="1"/>
    <col min="7935" max="7935" width="5.85546875" style="9" customWidth="1"/>
    <col min="7936" max="7936" width="6.28515625" style="9" customWidth="1"/>
    <col min="7937" max="7937" width="6" style="9" customWidth="1"/>
    <col min="7938" max="7941" width="4.7109375" style="9" customWidth="1"/>
    <col min="7942" max="7942" width="9.5703125" style="9" customWidth="1"/>
    <col min="7943" max="7943" width="7.5703125" style="9" customWidth="1"/>
    <col min="7944" max="7944" width="12.5703125" style="9" customWidth="1"/>
    <col min="7945" max="7945" width="7.28515625" style="9" customWidth="1"/>
    <col min="7946" max="7948" width="9.140625" style="9" customWidth="1"/>
    <col min="7949" max="7949" width="10.7109375" style="9" customWidth="1"/>
    <col min="7950" max="8177" width="9.140625" style="9"/>
    <col min="8178" max="8178" width="4.7109375" style="9" customWidth="1"/>
    <col min="8179" max="8179" width="10.140625" style="9" customWidth="1"/>
    <col min="8180" max="8180" width="16.140625" style="9" customWidth="1"/>
    <col min="8181" max="8181" width="6.28515625" style="9" customWidth="1"/>
    <col min="8182" max="8182" width="9.85546875" style="9" customWidth="1"/>
    <col min="8183" max="8183" width="9.140625" style="9" customWidth="1"/>
    <col min="8184" max="8185" width="6" style="9" customWidth="1"/>
    <col min="8186" max="8186" width="5.7109375" style="9" customWidth="1"/>
    <col min="8187" max="8190" width="4.85546875" style="9" customWidth="1"/>
    <col min="8191" max="8191" width="5.85546875" style="9" customWidth="1"/>
    <col min="8192" max="8192" width="6.28515625" style="9" customWidth="1"/>
    <col min="8193" max="8193" width="6" style="9" customWidth="1"/>
    <col min="8194" max="8197" width="4.7109375" style="9" customWidth="1"/>
    <col min="8198" max="8198" width="9.5703125" style="9" customWidth="1"/>
    <col min="8199" max="8199" width="7.5703125" style="9" customWidth="1"/>
    <col min="8200" max="8200" width="12.5703125" style="9" customWidth="1"/>
    <col min="8201" max="8201" width="7.28515625" style="9" customWidth="1"/>
    <col min="8202" max="8204" width="9.140625" style="9" customWidth="1"/>
    <col min="8205" max="8205" width="10.7109375" style="9" customWidth="1"/>
    <col min="8206" max="8433" width="9.140625" style="9"/>
    <col min="8434" max="8434" width="4.7109375" style="9" customWidth="1"/>
    <col min="8435" max="8435" width="10.140625" style="9" customWidth="1"/>
    <col min="8436" max="8436" width="16.140625" style="9" customWidth="1"/>
    <col min="8437" max="8437" width="6.28515625" style="9" customWidth="1"/>
    <col min="8438" max="8438" width="9.85546875" style="9" customWidth="1"/>
    <col min="8439" max="8439" width="9.140625" style="9" customWidth="1"/>
    <col min="8440" max="8441" width="6" style="9" customWidth="1"/>
    <col min="8442" max="8442" width="5.7109375" style="9" customWidth="1"/>
    <col min="8443" max="8446" width="4.85546875" style="9" customWidth="1"/>
    <col min="8447" max="8447" width="5.85546875" style="9" customWidth="1"/>
    <col min="8448" max="8448" width="6.28515625" style="9" customWidth="1"/>
    <col min="8449" max="8449" width="6" style="9" customWidth="1"/>
    <col min="8450" max="8453" width="4.7109375" style="9" customWidth="1"/>
    <col min="8454" max="8454" width="9.5703125" style="9" customWidth="1"/>
    <col min="8455" max="8455" width="7.5703125" style="9" customWidth="1"/>
    <col min="8456" max="8456" width="12.5703125" style="9" customWidth="1"/>
    <col min="8457" max="8457" width="7.28515625" style="9" customWidth="1"/>
    <col min="8458" max="8460" width="9.140625" style="9" customWidth="1"/>
    <col min="8461" max="8461" width="10.7109375" style="9" customWidth="1"/>
    <col min="8462" max="8689" width="9.140625" style="9"/>
    <col min="8690" max="8690" width="4.7109375" style="9" customWidth="1"/>
    <col min="8691" max="8691" width="10.140625" style="9" customWidth="1"/>
    <col min="8692" max="8692" width="16.140625" style="9" customWidth="1"/>
    <col min="8693" max="8693" width="6.28515625" style="9" customWidth="1"/>
    <col min="8694" max="8694" width="9.85546875" style="9" customWidth="1"/>
    <col min="8695" max="8695" width="9.140625" style="9" customWidth="1"/>
    <col min="8696" max="8697" width="6" style="9" customWidth="1"/>
    <col min="8698" max="8698" width="5.7109375" style="9" customWidth="1"/>
    <col min="8699" max="8702" width="4.85546875" style="9" customWidth="1"/>
    <col min="8703" max="8703" width="5.85546875" style="9" customWidth="1"/>
    <col min="8704" max="8704" width="6.28515625" style="9" customWidth="1"/>
    <col min="8705" max="8705" width="6" style="9" customWidth="1"/>
    <col min="8706" max="8709" width="4.7109375" style="9" customWidth="1"/>
    <col min="8710" max="8710" width="9.5703125" style="9" customWidth="1"/>
    <col min="8711" max="8711" width="7.5703125" style="9" customWidth="1"/>
    <col min="8712" max="8712" width="12.5703125" style="9" customWidth="1"/>
    <col min="8713" max="8713" width="7.28515625" style="9" customWidth="1"/>
    <col min="8714" max="8716" width="9.140625" style="9" customWidth="1"/>
    <col min="8717" max="8717" width="10.7109375" style="9" customWidth="1"/>
    <col min="8718" max="8945" width="9.140625" style="9"/>
    <col min="8946" max="8946" width="4.7109375" style="9" customWidth="1"/>
    <col min="8947" max="8947" width="10.140625" style="9" customWidth="1"/>
    <col min="8948" max="8948" width="16.140625" style="9" customWidth="1"/>
    <col min="8949" max="8949" width="6.28515625" style="9" customWidth="1"/>
    <col min="8950" max="8950" width="9.85546875" style="9" customWidth="1"/>
    <col min="8951" max="8951" width="9.140625" style="9" customWidth="1"/>
    <col min="8952" max="8953" width="6" style="9" customWidth="1"/>
    <col min="8954" max="8954" width="5.7109375" style="9" customWidth="1"/>
    <col min="8955" max="8958" width="4.85546875" style="9" customWidth="1"/>
    <col min="8959" max="8959" width="5.85546875" style="9" customWidth="1"/>
    <col min="8960" max="8960" width="6.28515625" style="9" customWidth="1"/>
    <col min="8961" max="8961" width="6" style="9" customWidth="1"/>
    <col min="8962" max="8965" width="4.7109375" style="9" customWidth="1"/>
    <col min="8966" max="8966" width="9.5703125" style="9" customWidth="1"/>
    <col min="8967" max="8967" width="7.5703125" style="9" customWidth="1"/>
    <col min="8968" max="8968" width="12.5703125" style="9" customWidth="1"/>
    <col min="8969" max="8969" width="7.28515625" style="9" customWidth="1"/>
    <col min="8970" max="8972" width="9.140625" style="9" customWidth="1"/>
    <col min="8973" max="8973" width="10.7109375" style="9" customWidth="1"/>
    <col min="8974" max="9201" width="9.140625" style="9"/>
    <col min="9202" max="9202" width="4.7109375" style="9" customWidth="1"/>
    <col min="9203" max="9203" width="10.140625" style="9" customWidth="1"/>
    <col min="9204" max="9204" width="16.140625" style="9" customWidth="1"/>
    <col min="9205" max="9205" width="6.28515625" style="9" customWidth="1"/>
    <col min="9206" max="9206" width="9.85546875" style="9" customWidth="1"/>
    <col min="9207" max="9207" width="9.140625" style="9" customWidth="1"/>
    <col min="9208" max="9209" width="6" style="9" customWidth="1"/>
    <col min="9210" max="9210" width="5.7109375" style="9" customWidth="1"/>
    <col min="9211" max="9214" width="4.85546875" style="9" customWidth="1"/>
    <col min="9215" max="9215" width="5.85546875" style="9" customWidth="1"/>
    <col min="9216" max="9216" width="6.28515625" style="9" customWidth="1"/>
    <col min="9217" max="9217" width="6" style="9" customWidth="1"/>
    <col min="9218" max="9221" width="4.7109375" style="9" customWidth="1"/>
    <col min="9222" max="9222" width="9.5703125" style="9" customWidth="1"/>
    <col min="9223" max="9223" width="7.5703125" style="9" customWidth="1"/>
    <col min="9224" max="9224" width="12.5703125" style="9" customWidth="1"/>
    <col min="9225" max="9225" width="7.28515625" style="9" customWidth="1"/>
    <col min="9226" max="9228" width="9.140625" style="9" customWidth="1"/>
    <col min="9229" max="9229" width="10.7109375" style="9" customWidth="1"/>
    <col min="9230" max="9457" width="9.140625" style="9"/>
    <col min="9458" max="9458" width="4.7109375" style="9" customWidth="1"/>
    <col min="9459" max="9459" width="10.140625" style="9" customWidth="1"/>
    <col min="9460" max="9460" width="16.140625" style="9" customWidth="1"/>
    <col min="9461" max="9461" width="6.28515625" style="9" customWidth="1"/>
    <col min="9462" max="9462" width="9.85546875" style="9" customWidth="1"/>
    <col min="9463" max="9463" width="9.140625" style="9" customWidth="1"/>
    <col min="9464" max="9465" width="6" style="9" customWidth="1"/>
    <col min="9466" max="9466" width="5.7109375" style="9" customWidth="1"/>
    <col min="9467" max="9470" width="4.85546875" style="9" customWidth="1"/>
    <col min="9471" max="9471" width="5.85546875" style="9" customWidth="1"/>
    <col min="9472" max="9472" width="6.28515625" style="9" customWidth="1"/>
    <col min="9473" max="9473" width="6" style="9" customWidth="1"/>
    <col min="9474" max="9477" width="4.7109375" style="9" customWidth="1"/>
    <col min="9478" max="9478" width="9.5703125" style="9" customWidth="1"/>
    <col min="9479" max="9479" width="7.5703125" style="9" customWidth="1"/>
    <col min="9480" max="9480" width="12.5703125" style="9" customWidth="1"/>
    <col min="9481" max="9481" width="7.28515625" style="9" customWidth="1"/>
    <col min="9482" max="9484" width="9.140625" style="9" customWidth="1"/>
    <col min="9485" max="9485" width="10.7109375" style="9" customWidth="1"/>
    <col min="9486" max="9713" width="9.140625" style="9"/>
    <col min="9714" max="9714" width="4.7109375" style="9" customWidth="1"/>
    <col min="9715" max="9715" width="10.140625" style="9" customWidth="1"/>
    <col min="9716" max="9716" width="16.140625" style="9" customWidth="1"/>
    <col min="9717" max="9717" width="6.28515625" style="9" customWidth="1"/>
    <col min="9718" max="9718" width="9.85546875" style="9" customWidth="1"/>
    <col min="9719" max="9719" width="9.140625" style="9" customWidth="1"/>
    <col min="9720" max="9721" width="6" style="9" customWidth="1"/>
    <col min="9722" max="9722" width="5.7109375" style="9" customWidth="1"/>
    <col min="9723" max="9726" width="4.85546875" style="9" customWidth="1"/>
    <col min="9727" max="9727" width="5.85546875" style="9" customWidth="1"/>
    <col min="9728" max="9728" width="6.28515625" style="9" customWidth="1"/>
    <col min="9729" max="9729" width="6" style="9" customWidth="1"/>
    <col min="9730" max="9733" width="4.7109375" style="9" customWidth="1"/>
    <col min="9734" max="9734" width="9.5703125" style="9" customWidth="1"/>
    <col min="9735" max="9735" width="7.5703125" style="9" customWidth="1"/>
    <col min="9736" max="9736" width="12.5703125" style="9" customWidth="1"/>
    <col min="9737" max="9737" width="7.28515625" style="9" customWidth="1"/>
    <col min="9738" max="9740" width="9.140625" style="9" customWidth="1"/>
    <col min="9741" max="9741" width="10.7109375" style="9" customWidth="1"/>
    <col min="9742" max="9969" width="9.140625" style="9"/>
    <col min="9970" max="9970" width="4.7109375" style="9" customWidth="1"/>
    <col min="9971" max="9971" width="10.140625" style="9" customWidth="1"/>
    <col min="9972" max="9972" width="16.140625" style="9" customWidth="1"/>
    <col min="9973" max="9973" width="6.28515625" style="9" customWidth="1"/>
    <col min="9974" max="9974" width="9.85546875" style="9" customWidth="1"/>
    <col min="9975" max="9975" width="9.140625" style="9" customWidth="1"/>
    <col min="9976" max="9977" width="6" style="9" customWidth="1"/>
    <col min="9978" max="9978" width="5.7109375" style="9" customWidth="1"/>
    <col min="9979" max="9982" width="4.85546875" style="9" customWidth="1"/>
    <col min="9983" max="9983" width="5.85546875" style="9" customWidth="1"/>
    <col min="9984" max="9984" width="6.28515625" style="9" customWidth="1"/>
    <col min="9985" max="9985" width="6" style="9" customWidth="1"/>
    <col min="9986" max="9989" width="4.7109375" style="9" customWidth="1"/>
    <col min="9990" max="9990" width="9.5703125" style="9" customWidth="1"/>
    <col min="9991" max="9991" width="7.5703125" style="9" customWidth="1"/>
    <col min="9992" max="9992" width="12.5703125" style="9" customWidth="1"/>
    <col min="9993" max="9993" width="7.28515625" style="9" customWidth="1"/>
    <col min="9994" max="9996" width="9.140625" style="9" customWidth="1"/>
    <col min="9997" max="9997" width="10.7109375" style="9" customWidth="1"/>
    <col min="9998" max="10225" width="9.140625" style="9"/>
    <col min="10226" max="10226" width="4.7109375" style="9" customWidth="1"/>
    <col min="10227" max="10227" width="10.140625" style="9" customWidth="1"/>
    <col min="10228" max="10228" width="16.140625" style="9" customWidth="1"/>
    <col min="10229" max="10229" width="6.28515625" style="9" customWidth="1"/>
    <col min="10230" max="10230" width="9.85546875" style="9" customWidth="1"/>
    <col min="10231" max="10231" width="9.140625" style="9" customWidth="1"/>
    <col min="10232" max="10233" width="6" style="9" customWidth="1"/>
    <col min="10234" max="10234" width="5.7109375" style="9" customWidth="1"/>
    <col min="10235" max="10238" width="4.85546875" style="9" customWidth="1"/>
    <col min="10239" max="10239" width="5.85546875" style="9" customWidth="1"/>
    <col min="10240" max="10240" width="6.28515625" style="9" customWidth="1"/>
    <col min="10241" max="10241" width="6" style="9" customWidth="1"/>
    <col min="10242" max="10245" width="4.7109375" style="9" customWidth="1"/>
    <col min="10246" max="10246" width="9.5703125" style="9" customWidth="1"/>
    <col min="10247" max="10247" width="7.5703125" style="9" customWidth="1"/>
    <col min="10248" max="10248" width="12.5703125" style="9" customWidth="1"/>
    <col min="10249" max="10249" width="7.28515625" style="9" customWidth="1"/>
    <col min="10250" max="10252" width="9.140625" style="9" customWidth="1"/>
    <col min="10253" max="10253" width="10.7109375" style="9" customWidth="1"/>
    <col min="10254" max="10481" width="9.140625" style="9"/>
    <col min="10482" max="10482" width="4.7109375" style="9" customWidth="1"/>
    <col min="10483" max="10483" width="10.140625" style="9" customWidth="1"/>
    <col min="10484" max="10484" width="16.140625" style="9" customWidth="1"/>
    <col min="10485" max="10485" width="6.28515625" style="9" customWidth="1"/>
    <col min="10486" max="10486" width="9.85546875" style="9" customWidth="1"/>
    <col min="10487" max="10487" width="9.140625" style="9" customWidth="1"/>
    <col min="10488" max="10489" width="6" style="9" customWidth="1"/>
    <col min="10490" max="10490" width="5.7109375" style="9" customWidth="1"/>
    <col min="10491" max="10494" width="4.85546875" style="9" customWidth="1"/>
    <col min="10495" max="10495" width="5.85546875" style="9" customWidth="1"/>
    <col min="10496" max="10496" width="6.28515625" style="9" customWidth="1"/>
    <col min="10497" max="10497" width="6" style="9" customWidth="1"/>
    <col min="10498" max="10501" width="4.7109375" style="9" customWidth="1"/>
    <col min="10502" max="10502" width="9.5703125" style="9" customWidth="1"/>
    <col min="10503" max="10503" width="7.5703125" style="9" customWidth="1"/>
    <col min="10504" max="10504" width="12.5703125" style="9" customWidth="1"/>
    <col min="10505" max="10505" width="7.28515625" style="9" customWidth="1"/>
    <col min="10506" max="10508" width="9.140625" style="9" customWidth="1"/>
    <col min="10509" max="10509" width="10.7109375" style="9" customWidth="1"/>
    <col min="10510" max="10737" width="9.140625" style="9"/>
    <col min="10738" max="10738" width="4.7109375" style="9" customWidth="1"/>
    <col min="10739" max="10739" width="10.140625" style="9" customWidth="1"/>
    <col min="10740" max="10740" width="16.140625" style="9" customWidth="1"/>
    <col min="10741" max="10741" width="6.28515625" style="9" customWidth="1"/>
    <col min="10742" max="10742" width="9.85546875" style="9" customWidth="1"/>
    <col min="10743" max="10743" width="9.140625" style="9" customWidth="1"/>
    <col min="10744" max="10745" width="6" style="9" customWidth="1"/>
    <col min="10746" max="10746" width="5.7109375" style="9" customWidth="1"/>
    <col min="10747" max="10750" width="4.85546875" style="9" customWidth="1"/>
    <col min="10751" max="10751" width="5.85546875" style="9" customWidth="1"/>
    <col min="10752" max="10752" width="6.28515625" style="9" customWidth="1"/>
    <col min="10753" max="10753" width="6" style="9" customWidth="1"/>
    <col min="10754" max="10757" width="4.7109375" style="9" customWidth="1"/>
    <col min="10758" max="10758" width="9.5703125" style="9" customWidth="1"/>
    <col min="10759" max="10759" width="7.5703125" style="9" customWidth="1"/>
    <col min="10760" max="10760" width="12.5703125" style="9" customWidth="1"/>
    <col min="10761" max="10761" width="7.28515625" style="9" customWidth="1"/>
    <col min="10762" max="10764" width="9.140625" style="9" customWidth="1"/>
    <col min="10765" max="10765" width="10.7109375" style="9" customWidth="1"/>
    <col min="10766" max="10993" width="9.140625" style="9"/>
    <col min="10994" max="10994" width="4.7109375" style="9" customWidth="1"/>
    <col min="10995" max="10995" width="10.140625" style="9" customWidth="1"/>
    <col min="10996" max="10996" width="16.140625" style="9" customWidth="1"/>
    <col min="10997" max="10997" width="6.28515625" style="9" customWidth="1"/>
    <col min="10998" max="10998" width="9.85546875" style="9" customWidth="1"/>
    <col min="10999" max="10999" width="9.140625" style="9" customWidth="1"/>
    <col min="11000" max="11001" width="6" style="9" customWidth="1"/>
    <col min="11002" max="11002" width="5.7109375" style="9" customWidth="1"/>
    <col min="11003" max="11006" width="4.85546875" style="9" customWidth="1"/>
    <col min="11007" max="11007" width="5.85546875" style="9" customWidth="1"/>
    <col min="11008" max="11008" width="6.28515625" style="9" customWidth="1"/>
    <col min="11009" max="11009" width="6" style="9" customWidth="1"/>
    <col min="11010" max="11013" width="4.7109375" style="9" customWidth="1"/>
    <col min="11014" max="11014" width="9.5703125" style="9" customWidth="1"/>
    <col min="11015" max="11015" width="7.5703125" style="9" customWidth="1"/>
    <col min="11016" max="11016" width="12.5703125" style="9" customWidth="1"/>
    <col min="11017" max="11017" width="7.28515625" style="9" customWidth="1"/>
    <col min="11018" max="11020" width="9.140625" style="9" customWidth="1"/>
    <col min="11021" max="11021" width="10.7109375" style="9" customWidth="1"/>
    <col min="11022" max="11249" width="9.140625" style="9"/>
    <col min="11250" max="11250" width="4.7109375" style="9" customWidth="1"/>
    <col min="11251" max="11251" width="10.140625" style="9" customWidth="1"/>
    <col min="11252" max="11252" width="16.140625" style="9" customWidth="1"/>
    <col min="11253" max="11253" width="6.28515625" style="9" customWidth="1"/>
    <col min="11254" max="11254" width="9.85546875" style="9" customWidth="1"/>
    <col min="11255" max="11255" width="9.140625" style="9" customWidth="1"/>
    <col min="11256" max="11257" width="6" style="9" customWidth="1"/>
    <col min="11258" max="11258" width="5.7109375" style="9" customWidth="1"/>
    <col min="11259" max="11262" width="4.85546875" style="9" customWidth="1"/>
    <col min="11263" max="11263" width="5.85546875" style="9" customWidth="1"/>
    <col min="11264" max="11264" width="6.28515625" style="9" customWidth="1"/>
    <col min="11265" max="11265" width="6" style="9" customWidth="1"/>
    <col min="11266" max="11269" width="4.7109375" style="9" customWidth="1"/>
    <col min="11270" max="11270" width="9.5703125" style="9" customWidth="1"/>
    <col min="11271" max="11271" width="7.5703125" style="9" customWidth="1"/>
    <col min="11272" max="11272" width="12.5703125" style="9" customWidth="1"/>
    <col min="11273" max="11273" width="7.28515625" style="9" customWidth="1"/>
    <col min="11274" max="11276" width="9.140625" style="9" customWidth="1"/>
    <col min="11277" max="11277" width="10.7109375" style="9" customWidth="1"/>
    <col min="11278" max="11505" width="9.140625" style="9"/>
    <col min="11506" max="11506" width="4.7109375" style="9" customWidth="1"/>
    <col min="11507" max="11507" width="10.140625" style="9" customWidth="1"/>
    <col min="11508" max="11508" width="16.140625" style="9" customWidth="1"/>
    <col min="11509" max="11509" width="6.28515625" style="9" customWidth="1"/>
    <col min="11510" max="11510" width="9.85546875" style="9" customWidth="1"/>
    <col min="11511" max="11511" width="9.140625" style="9" customWidth="1"/>
    <col min="11512" max="11513" width="6" style="9" customWidth="1"/>
    <col min="11514" max="11514" width="5.7109375" style="9" customWidth="1"/>
    <col min="11515" max="11518" width="4.85546875" style="9" customWidth="1"/>
    <col min="11519" max="11519" width="5.85546875" style="9" customWidth="1"/>
    <col min="11520" max="11520" width="6.28515625" style="9" customWidth="1"/>
    <col min="11521" max="11521" width="6" style="9" customWidth="1"/>
    <col min="11522" max="11525" width="4.7109375" style="9" customWidth="1"/>
    <col min="11526" max="11526" width="9.5703125" style="9" customWidth="1"/>
    <col min="11527" max="11527" width="7.5703125" style="9" customWidth="1"/>
    <col min="11528" max="11528" width="12.5703125" style="9" customWidth="1"/>
    <col min="11529" max="11529" width="7.28515625" style="9" customWidth="1"/>
    <col min="11530" max="11532" width="9.140625" style="9" customWidth="1"/>
    <col min="11533" max="11533" width="10.7109375" style="9" customWidth="1"/>
    <col min="11534" max="11761" width="9.140625" style="9"/>
    <col min="11762" max="11762" width="4.7109375" style="9" customWidth="1"/>
    <col min="11763" max="11763" width="10.140625" style="9" customWidth="1"/>
    <col min="11764" max="11764" width="16.140625" style="9" customWidth="1"/>
    <col min="11765" max="11765" width="6.28515625" style="9" customWidth="1"/>
    <col min="11766" max="11766" width="9.85546875" style="9" customWidth="1"/>
    <col min="11767" max="11767" width="9.140625" style="9" customWidth="1"/>
    <col min="11768" max="11769" width="6" style="9" customWidth="1"/>
    <col min="11770" max="11770" width="5.7109375" style="9" customWidth="1"/>
    <col min="11771" max="11774" width="4.85546875" style="9" customWidth="1"/>
    <col min="11775" max="11775" width="5.85546875" style="9" customWidth="1"/>
    <col min="11776" max="11776" width="6.28515625" style="9" customWidth="1"/>
    <col min="11777" max="11777" width="6" style="9" customWidth="1"/>
    <col min="11778" max="11781" width="4.7109375" style="9" customWidth="1"/>
    <col min="11782" max="11782" width="9.5703125" style="9" customWidth="1"/>
    <col min="11783" max="11783" width="7.5703125" style="9" customWidth="1"/>
    <col min="11784" max="11784" width="12.5703125" style="9" customWidth="1"/>
    <col min="11785" max="11785" width="7.28515625" style="9" customWidth="1"/>
    <col min="11786" max="11788" width="9.140625" style="9" customWidth="1"/>
    <col min="11789" max="11789" width="10.7109375" style="9" customWidth="1"/>
    <col min="11790" max="12017" width="9.140625" style="9"/>
    <col min="12018" max="12018" width="4.7109375" style="9" customWidth="1"/>
    <col min="12019" max="12019" width="10.140625" style="9" customWidth="1"/>
    <col min="12020" max="12020" width="16.140625" style="9" customWidth="1"/>
    <col min="12021" max="12021" width="6.28515625" style="9" customWidth="1"/>
    <col min="12022" max="12022" width="9.85546875" style="9" customWidth="1"/>
    <col min="12023" max="12023" width="9.140625" style="9" customWidth="1"/>
    <col min="12024" max="12025" width="6" style="9" customWidth="1"/>
    <col min="12026" max="12026" width="5.7109375" style="9" customWidth="1"/>
    <col min="12027" max="12030" width="4.85546875" style="9" customWidth="1"/>
    <col min="12031" max="12031" width="5.85546875" style="9" customWidth="1"/>
    <col min="12032" max="12032" width="6.28515625" style="9" customWidth="1"/>
    <col min="12033" max="12033" width="6" style="9" customWidth="1"/>
    <col min="12034" max="12037" width="4.7109375" style="9" customWidth="1"/>
    <col min="12038" max="12038" width="9.5703125" style="9" customWidth="1"/>
    <col min="12039" max="12039" width="7.5703125" style="9" customWidth="1"/>
    <col min="12040" max="12040" width="12.5703125" style="9" customWidth="1"/>
    <col min="12041" max="12041" width="7.28515625" style="9" customWidth="1"/>
    <col min="12042" max="12044" width="9.140625" style="9" customWidth="1"/>
    <col min="12045" max="12045" width="10.7109375" style="9" customWidth="1"/>
    <col min="12046" max="12273" width="9.140625" style="9"/>
    <col min="12274" max="12274" width="4.7109375" style="9" customWidth="1"/>
    <col min="12275" max="12275" width="10.140625" style="9" customWidth="1"/>
    <col min="12276" max="12276" width="16.140625" style="9" customWidth="1"/>
    <col min="12277" max="12277" width="6.28515625" style="9" customWidth="1"/>
    <col min="12278" max="12278" width="9.85546875" style="9" customWidth="1"/>
    <col min="12279" max="12279" width="9.140625" style="9" customWidth="1"/>
    <col min="12280" max="12281" width="6" style="9" customWidth="1"/>
    <col min="12282" max="12282" width="5.7109375" style="9" customWidth="1"/>
    <col min="12283" max="12286" width="4.85546875" style="9" customWidth="1"/>
    <col min="12287" max="12287" width="5.85546875" style="9" customWidth="1"/>
    <col min="12288" max="12288" width="6.28515625" style="9" customWidth="1"/>
    <col min="12289" max="12289" width="6" style="9" customWidth="1"/>
    <col min="12290" max="12293" width="4.7109375" style="9" customWidth="1"/>
    <col min="12294" max="12294" width="9.5703125" style="9" customWidth="1"/>
    <col min="12295" max="12295" width="7.5703125" style="9" customWidth="1"/>
    <col min="12296" max="12296" width="12.5703125" style="9" customWidth="1"/>
    <col min="12297" max="12297" width="7.28515625" style="9" customWidth="1"/>
    <col min="12298" max="12300" width="9.140625" style="9" customWidth="1"/>
    <col min="12301" max="12301" width="10.7109375" style="9" customWidth="1"/>
    <col min="12302" max="12529" width="9.140625" style="9"/>
    <col min="12530" max="12530" width="4.7109375" style="9" customWidth="1"/>
    <col min="12531" max="12531" width="10.140625" style="9" customWidth="1"/>
    <col min="12532" max="12532" width="16.140625" style="9" customWidth="1"/>
    <col min="12533" max="12533" width="6.28515625" style="9" customWidth="1"/>
    <col min="12534" max="12534" width="9.85546875" style="9" customWidth="1"/>
    <col min="12535" max="12535" width="9.140625" style="9" customWidth="1"/>
    <col min="12536" max="12537" width="6" style="9" customWidth="1"/>
    <col min="12538" max="12538" width="5.7109375" style="9" customWidth="1"/>
    <col min="12539" max="12542" width="4.85546875" style="9" customWidth="1"/>
    <col min="12543" max="12543" width="5.85546875" style="9" customWidth="1"/>
    <col min="12544" max="12544" width="6.28515625" style="9" customWidth="1"/>
    <col min="12545" max="12545" width="6" style="9" customWidth="1"/>
    <col min="12546" max="12549" width="4.7109375" style="9" customWidth="1"/>
    <col min="12550" max="12550" width="9.5703125" style="9" customWidth="1"/>
    <col min="12551" max="12551" width="7.5703125" style="9" customWidth="1"/>
    <col min="12552" max="12552" width="12.5703125" style="9" customWidth="1"/>
    <col min="12553" max="12553" width="7.28515625" style="9" customWidth="1"/>
    <col min="12554" max="12556" width="9.140625" style="9" customWidth="1"/>
    <col min="12557" max="12557" width="10.7109375" style="9" customWidth="1"/>
    <col min="12558" max="12785" width="9.140625" style="9"/>
    <col min="12786" max="12786" width="4.7109375" style="9" customWidth="1"/>
    <col min="12787" max="12787" width="10.140625" style="9" customWidth="1"/>
    <col min="12788" max="12788" width="16.140625" style="9" customWidth="1"/>
    <col min="12789" max="12789" width="6.28515625" style="9" customWidth="1"/>
    <col min="12790" max="12790" width="9.85546875" style="9" customWidth="1"/>
    <col min="12791" max="12791" width="9.140625" style="9" customWidth="1"/>
    <col min="12792" max="12793" width="6" style="9" customWidth="1"/>
    <col min="12794" max="12794" width="5.7109375" style="9" customWidth="1"/>
    <col min="12795" max="12798" width="4.85546875" style="9" customWidth="1"/>
    <col min="12799" max="12799" width="5.85546875" style="9" customWidth="1"/>
    <col min="12800" max="12800" width="6.28515625" style="9" customWidth="1"/>
    <col min="12801" max="12801" width="6" style="9" customWidth="1"/>
    <col min="12802" max="12805" width="4.7109375" style="9" customWidth="1"/>
    <col min="12806" max="12806" width="9.5703125" style="9" customWidth="1"/>
    <col min="12807" max="12807" width="7.5703125" style="9" customWidth="1"/>
    <col min="12808" max="12808" width="12.5703125" style="9" customWidth="1"/>
    <col min="12809" max="12809" width="7.28515625" style="9" customWidth="1"/>
    <col min="12810" max="12812" width="9.140625" style="9" customWidth="1"/>
    <col min="12813" max="12813" width="10.7109375" style="9" customWidth="1"/>
    <col min="12814" max="13041" width="9.140625" style="9"/>
    <col min="13042" max="13042" width="4.7109375" style="9" customWidth="1"/>
    <col min="13043" max="13043" width="10.140625" style="9" customWidth="1"/>
    <col min="13044" max="13044" width="16.140625" style="9" customWidth="1"/>
    <col min="13045" max="13045" width="6.28515625" style="9" customWidth="1"/>
    <col min="13046" max="13046" width="9.85546875" style="9" customWidth="1"/>
    <col min="13047" max="13047" width="9.140625" style="9" customWidth="1"/>
    <col min="13048" max="13049" width="6" style="9" customWidth="1"/>
    <col min="13050" max="13050" width="5.7109375" style="9" customWidth="1"/>
    <col min="13051" max="13054" width="4.85546875" style="9" customWidth="1"/>
    <col min="13055" max="13055" width="5.85546875" style="9" customWidth="1"/>
    <col min="13056" max="13056" width="6.28515625" style="9" customWidth="1"/>
    <col min="13057" max="13057" width="6" style="9" customWidth="1"/>
    <col min="13058" max="13061" width="4.7109375" style="9" customWidth="1"/>
    <col min="13062" max="13062" width="9.5703125" style="9" customWidth="1"/>
    <col min="13063" max="13063" width="7.5703125" style="9" customWidth="1"/>
    <col min="13064" max="13064" width="12.5703125" style="9" customWidth="1"/>
    <col min="13065" max="13065" width="7.28515625" style="9" customWidth="1"/>
    <col min="13066" max="13068" width="9.140625" style="9" customWidth="1"/>
    <col min="13069" max="13069" width="10.7109375" style="9" customWidth="1"/>
    <col min="13070" max="13297" width="9.140625" style="9"/>
    <col min="13298" max="13298" width="4.7109375" style="9" customWidth="1"/>
    <col min="13299" max="13299" width="10.140625" style="9" customWidth="1"/>
    <col min="13300" max="13300" width="16.140625" style="9" customWidth="1"/>
    <col min="13301" max="13301" width="6.28515625" style="9" customWidth="1"/>
    <col min="13302" max="13302" width="9.85546875" style="9" customWidth="1"/>
    <col min="13303" max="13303" width="9.140625" style="9" customWidth="1"/>
    <col min="13304" max="13305" width="6" style="9" customWidth="1"/>
    <col min="13306" max="13306" width="5.7109375" style="9" customWidth="1"/>
    <col min="13307" max="13310" width="4.85546875" style="9" customWidth="1"/>
    <col min="13311" max="13311" width="5.85546875" style="9" customWidth="1"/>
    <col min="13312" max="13312" width="6.28515625" style="9" customWidth="1"/>
    <col min="13313" max="13313" width="6" style="9" customWidth="1"/>
    <col min="13314" max="13317" width="4.7109375" style="9" customWidth="1"/>
    <col min="13318" max="13318" width="9.5703125" style="9" customWidth="1"/>
    <col min="13319" max="13319" width="7.5703125" style="9" customWidth="1"/>
    <col min="13320" max="13320" width="12.5703125" style="9" customWidth="1"/>
    <col min="13321" max="13321" width="7.28515625" style="9" customWidth="1"/>
    <col min="13322" max="13324" width="9.140625" style="9" customWidth="1"/>
    <col min="13325" max="13325" width="10.7109375" style="9" customWidth="1"/>
    <col min="13326" max="13553" width="9.140625" style="9"/>
    <col min="13554" max="13554" width="4.7109375" style="9" customWidth="1"/>
    <col min="13555" max="13555" width="10.140625" style="9" customWidth="1"/>
    <col min="13556" max="13556" width="16.140625" style="9" customWidth="1"/>
    <col min="13557" max="13557" width="6.28515625" style="9" customWidth="1"/>
    <col min="13558" max="13558" width="9.85546875" style="9" customWidth="1"/>
    <col min="13559" max="13559" width="9.140625" style="9" customWidth="1"/>
    <col min="13560" max="13561" width="6" style="9" customWidth="1"/>
    <col min="13562" max="13562" width="5.7109375" style="9" customWidth="1"/>
    <col min="13563" max="13566" width="4.85546875" style="9" customWidth="1"/>
    <col min="13567" max="13567" width="5.85546875" style="9" customWidth="1"/>
    <col min="13568" max="13568" width="6.28515625" style="9" customWidth="1"/>
    <col min="13569" max="13569" width="6" style="9" customWidth="1"/>
    <col min="13570" max="13573" width="4.7109375" style="9" customWidth="1"/>
    <col min="13574" max="13574" width="9.5703125" style="9" customWidth="1"/>
    <col min="13575" max="13575" width="7.5703125" style="9" customWidth="1"/>
    <col min="13576" max="13576" width="12.5703125" style="9" customWidth="1"/>
    <col min="13577" max="13577" width="7.28515625" style="9" customWidth="1"/>
    <col min="13578" max="13580" width="9.140625" style="9" customWidth="1"/>
    <col min="13581" max="13581" width="10.7109375" style="9" customWidth="1"/>
    <col min="13582" max="13809" width="9.140625" style="9"/>
    <col min="13810" max="13810" width="4.7109375" style="9" customWidth="1"/>
    <col min="13811" max="13811" width="10.140625" style="9" customWidth="1"/>
    <col min="13812" max="13812" width="16.140625" style="9" customWidth="1"/>
    <col min="13813" max="13813" width="6.28515625" style="9" customWidth="1"/>
    <col min="13814" max="13814" width="9.85546875" style="9" customWidth="1"/>
    <col min="13815" max="13815" width="9.140625" style="9" customWidth="1"/>
    <col min="13816" max="13817" width="6" style="9" customWidth="1"/>
    <col min="13818" max="13818" width="5.7109375" style="9" customWidth="1"/>
    <col min="13819" max="13822" width="4.85546875" style="9" customWidth="1"/>
    <col min="13823" max="13823" width="5.85546875" style="9" customWidth="1"/>
    <col min="13824" max="13824" width="6.28515625" style="9" customWidth="1"/>
    <col min="13825" max="13825" width="6" style="9" customWidth="1"/>
    <col min="13826" max="13829" width="4.7109375" style="9" customWidth="1"/>
    <col min="13830" max="13830" width="9.5703125" style="9" customWidth="1"/>
    <col min="13831" max="13831" width="7.5703125" style="9" customWidth="1"/>
    <col min="13832" max="13832" width="12.5703125" style="9" customWidth="1"/>
    <col min="13833" max="13833" width="7.28515625" style="9" customWidth="1"/>
    <col min="13834" max="13836" width="9.140625" style="9" customWidth="1"/>
    <col min="13837" max="13837" width="10.7109375" style="9" customWidth="1"/>
    <col min="13838" max="14065" width="9.140625" style="9"/>
    <col min="14066" max="14066" width="4.7109375" style="9" customWidth="1"/>
    <col min="14067" max="14067" width="10.140625" style="9" customWidth="1"/>
    <col min="14068" max="14068" width="16.140625" style="9" customWidth="1"/>
    <col min="14069" max="14069" width="6.28515625" style="9" customWidth="1"/>
    <col min="14070" max="14070" width="9.85546875" style="9" customWidth="1"/>
    <col min="14071" max="14071" width="9.140625" style="9" customWidth="1"/>
    <col min="14072" max="14073" width="6" style="9" customWidth="1"/>
    <col min="14074" max="14074" width="5.7109375" style="9" customWidth="1"/>
    <col min="14075" max="14078" width="4.85546875" style="9" customWidth="1"/>
    <col min="14079" max="14079" width="5.85546875" style="9" customWidth="1"/>
    <col min="14080" max="14080" width="6.28515625" style="9" customWidth="1"/>
    <col min="14081" max="14081" width="6" style="9" customWidth="1"/>
    <col min="14082" max="14085" width="4.7109375" style="9" customWidth="1"/>
    <col min="14086" max="14086" width="9.5703125" style="9" customWidth="1"/>
    <col min="14087" max="14087" width="7.5703125" style="9" customWidth="1"/>
    <col min="14088" max="14088" width="12.5703125" style="9" customWidth="1"/>
    <col min="14089" max="14089" width="7.28515625" style="9" customWidth="1"/>
    <col min="14090" max="14092" width="9.140625" style="9" customWidth="1"/>
    <col min="14093" max="14093" width="10.7109375" style="9" customWidth="1"/>
    <col min="14094" max="14321" width="9.140625" style="9"/>
    <col min="14322" max="14322" width="4.7109375" style="9" customWidth="1"/>
    <col min="14323" max="14323" width="10.140625" style="9" customWidth="1"/>
    <col min="14324" max="14324" width="16.140625" style="9" customWidth="1"/>
    <col min="14325" max="14325" width="6.28515625" style="9" customWidth="1"/>
    <col min="14326" max="14326" width="9.85546875" style="9" customWidth="1"/>
    <col min="14327" max="14327" width="9.140625" style="9" customWidth="1"/>
    <col min="14328" max="14329" width="6" style="9" customWidth="1"/>
    <col min="14330" max="14330" width="5.7109375" style="9" customWidth="1"/>
    <col min="14331" max="14334" width="4.85546875" style="9" customWidth="1"/>
    <col min="14335" max="14335" width="5.85546875" style="9" customWidth="1"/>
    <col min="14336" max="14336" width="6.28515625" style="9" customWidth="1"/>
    <col min="14337" max="14337" width="6" style="9" customWidth="1"/>
    <col min="14338" max="14341" width="4.7109375" style="9" customWidth="1"/>
    <col min="14342" max="14342" width="9.5703125" style="9" customWidth="1"/>
    <col min="14343" max="14343" width="7.5703125" style="9" customWidth="1"/>
    <col min="14344" max="14344" width="12.5703125" style="9" customWidth="1"/>
    <col min="14345" max="14345" width="7.28515625" style="9" customWidth="1"/>
    <col min="14346" max="14348" width="9.140625" style="9" customWidth="1"/>
    <col min="14349" max="14349" width="10.7109375" style="9" customWidth="1"/>
    <col min="14350" max="14577" width="9.140625" style="9"/>
    <col min="14578" max="14578" width="4.7109375" style="9" customWidth="1"/>
    <col min="14579" max="14579" width="10.140625" style="9" customWidth="1"/>
    <col min="14580" max="14580" width="16.140625" style="9" customWidth="1"/>
    <col min="14581" max="14581" width="6.28515625" style="9" customWidth="1"/>
    <col min="14582" max="14582" width="9.85546875" style="9" customWidth="1"/>
    <col min="14583" max="14583" width="9.140625" style="9" customWidth="1"/>
    <col min="14584" max="14585" width="6" style="9" customWidth="1"/>
    <col min="14586" max="14586" width="5.7109375" style="9" customWidth="1"/>
    <col min="14587" max="14590" width="4.85546875" style="9" customWidth="1"/>
    <col min="14591" max="14591" width="5.85546875" style="9" customWidth="1"/>
    <col min="14592" max="14592" width="6.28515625" style="9" customWidth="1"/>
    <col min="14593" max="14593" width="6" style="9" customWidth="1"/>
    <col min="14594" max="14597" width="4.7109375" style="9" customWidth="1"/>
    <col min="14598" max="14598" width="9.5703125" style="9" customWidth="1"/>
    <col min="14599" max="14599" width="7.5703125" style="9" customWidth="1"/>
    <col min="14600" max="14600" width="12.5703125" style="9" customWidth="1"/>
    <col min="14601" max="14601" width="7.28515625" style="9" customWidth="1"/>
    <col min="14602" max="14604" width="9.140625" style="9" customWidth="1"/>
    <col min="14605" max="14605" width="10.7109375" style="9" customWidth="1"/>
    <col min="14606" max="14833" width="9.140625" style="9"/>
    <col min="14834" max="14834" width="4.7109375" style="9" customWidth="1"/>
    <col min="14835" max="14835" width="10.140625" style="9" customWidth="1"/>
    <col min="14836" max="14836" width="16.140625" style="9" customWidth="1"/>
    <col min="14837" max="14837" width="6.28515625" style="9" customWidth="1"/>
    <col min="14838" max="14838" width="9.85546875" style="9" customWidth="1"/>
    <col min="14839" max="14839" width="9.140625" style="9" customWidth="1"/>
    <col min="14840" max="14841" width="6" style="9" customWidth="1"/>
    <col min="14842" max="14842" width="5.7109375" style="9" customWidth="1"/>
    <col min="14843" max="14846" width="4.85546875" style="9" customWidth="1"/>
    <col min="14847" max="14847" width="5.85546875" style="9" customWidth="1"/>
    <col min="14848" max="14848" width="6.28515625" style="9" customWidth="1"/>
    <col min="14849" max="14849" width="6" style="9" customWidth="1"/>
    <col min="14850" max="14853" width="4.7109375" style="9" customWidth="1"/>
    <col min="14854" max="14854" width="9.5703125" style="9" customWidth="1"/>
    <col min="14855" max="14855" width="7.5703125" style="9" customWidth="1"/>
    <col min="14856" max="14856" width="12.5703125" style="9" customWidth="1"/>
    <col min="14857" max="14857" width="7.28515625" style="9" customWidth="1"/>
    <col min="14858" max="14860" width="9.140625" style="9" customWidth="1"/>
    <col min="14861" max="14861" width="10.7109375" style="9" customWidth="1"/>
    <col min="14862" max="15089" width="9.140625" style="9"/>
    <col min="15090" max="15090" width="4.7109375" style="9" customWidth="1"/>
    <col min="15091" max="15091" width="10.140625" style="9" customWidth="1"/>
    <col min="15092" max="15092" width="16.140625" style="9" customWidth="1"/>
    <col min="15093" max="15093" width="6.28515625" style="9" customWidth="1"/>
    <col min="15094" max="15094" width="9.85546875" style="9" customWidth="1"/>
    <col min="15095" max="15095" width="9.140625" style="9" customWidth="1"/>
    <col min="15096" max="15097" width="6" style="9" customWidth="1"/>
    <col min="15098" max="15098" width="5.7109375" style="9" customWidth="1"/>
    <col min="15099" max="15102" width="4.85546875" style="9" customWidth="1"/>
    <col min="15103" max="15103" width="5.85546875" style="9" customWidth="1"/>
    <col min="15104" max="15104" width="6.28515625" style="9" customWidth="1"/>
    <col min="15105" max="15105" width="6" style="9" customWidth="1"/>
    <col min="15106" max="15109" width="4.7109375" style="9" customWidth="1"/>
    <col min="15110" max="15110" width="9.5703125" style="9" customWidth="1"/>
    <col min="15111" max="15111" width="7.5703125" style="9" customWidth="1"/>
    <col min="15112" max="15112" width="12.5703125" style="9" customWidth="1"/>
    <col min="15113" max="15113" width="7.28515625" style="9" customWidth="1"/>
    <col min="15114" max="15116" width="9.140625" style="9" customWidth="1"/>
    <col min="15117" max="15117" width="10.7109375" style="9" customWidth="1"/>
    <col min="15118" max="15345" width="9.140625" style="9"/>
    <col min="15346" max="15346" width="4.7109375" style="9" customWidth="1"/>
    <col min="15347" max="15347" width="10.140625" style="9" customWidth="1"/>
    <col min="15348" max="15348" width="16.140625" style="9" customWidth="1"/>
    <col min="15349" max="15349" width="6.28515625" style="9" customWidth="1"/>
    <col min="15350" max="15350" width="9.85546875" style="9" customWidth="1"/>
    <col min="15351" max="15351" width="9.140625" style="9" customWidth="1"/>
    <col min="15352" max="15353" width="6" style="9" customWidth="1"/>
    <col min="15354" max="15354" width="5.7109375" style="9" customWidth="1"/>
    <col min="15355" max="15358" width="4.85546875" style="9" customWidth="1"/>
    <col min="15359" max="15359" width="5.85546875" style="9" customWidth="1"/>
    <col min="15360" max="15360" width="6.28515625" style="9" customWidth="1"/>
    <col min="15361" max="15361" width="6" style="9" customWidth="1"/>
    <col min="15362" max="15365" width="4.7109375" style="9" customWidth="1"/>
    <col min="15366" max="15366" width="9.5703125" style="9" customWidth="1"/>
    <col min="15367" max="15367" width="7.5703125" style="9" customWidth="1"/>
    <col min="15368" max="15368" width="12.5703125" style="9" customWidth="1"/>
    <col min="15369" max="15369" width="7.28515625" style="9" customWidth="1"/>
    <col min="15370" max="15372" width="9.140625" style="9" customWidth="1"/>
    <col min="15373" max="15373" width="10.7109375" style="9" customWidth="1"/>
    <col min="15374" max="15601" width="9.140625" style="9"/>
    <col min="15602" max="15602" width="4.7109375" style="9" customWidth="1"/>
    <col min="15603" max="15603" width="10.140625" style="9" customWidth="1"/>
    <col min="15604" max="15604" width="16.140625" style="9" customWidth="1"/>
    <col min="15605" max="15605" width="6.28515625" style="9" customWidth="1"/>
    <col min="15606" max="15606" width="9.85546875" style="9" customWidth="1"/>
    <col min="15607" max="15607" width="9.140625" style="9" customWidth="1"/>
    <col min="15608" max="15609" width="6" style="9" customWidth="1"/>
    <col min="15610" max="15610" width="5.7109375" style="9" customWidth="1"/>
    <col min="15611" max="15614" width="4.85546875" style="9" customWidth="1"/>
    <col min="15615" max="15615" width="5.85546875" style="9" customWidth="1"/>
    <col min="15616" max="15616" width="6.28515625" style="9" customWidth="1"/>
    <col min="15617" max="15617" width="6" style="9" customWidth="1"/>
    <col min="15618" max="15621" width="4.7109375" style="9" customWidth="1"/>
    <col min="15622" max="15622" width="9.5703125" style="9" customWidth="1"/>
    <col min="15623" max="15623" width="7.5703125" style="9" customWidth="1"/>
    <col min="15624" max="15624" width="12.5703125" style="9" customWidth="1"/>
    <col min="15625" max="15625" width="7.28515625" style="9" customWidth="1"/>
    <col min="15626" max="15628" width="9.140625" style="9" customWidth="1"/>
    <col min="15629" max="15629" width="10.7109375" style="9" customWidth="1"/>
    <col min="15630" max="15857" width="9.140625" style="9"/>
    <col min="15858" max="15858" width="4.7109375" style="9" customWidth="1"/>
    <col min="15859" max="15859" width="10.140625" style="9" customWidth="1"/>
    <col min="15860" max="15860" width="16.140625" style="9" customWidth="1"/>
    <col min="15861" max="15861" width="6.28515625" style="9" customWidth="1"/>
    <col min="15862" max="15862" width="9.85546875" style="9" customWidth="1"/>
    <col min="15863" max="15863" width="9.140625" style="9" customWidth="1"/>
    <col min="15864" max="15865" width="6" style="9" customWidth="1"/>
    <col min="15866" max="15866" width="5.7109375" style="9" customWidth="1"/>
    <col min="15867" max="15870" width="4.85546875" style="9" customWidth="1"/>
    <col min="15871" max="15871" width="5.85546875" style="9" customWidth="1"/>
    <col min="15872" max="15872" width="6.28515625" style="9" customWidth="1"/>
    <col min="15873" max="15873" width="6" style="9" customWidth="1"/>
    <col min="15874" max="15877" width="4.7109375" style="9" customWidth="1"/>
    <col min="15878" max="15878" width="9.5703125" style="9" customWidth="1"/>
    <col min="15879" max="15879" width="7.5703125" style="9" customWidth="1"/>
    <col min="15880" max="15880" width="12.5703125" style="9" customWidth="1"/>
    <col min="15881" max="15881" width="7.28515625" style="9" customWidth="1"/>
    <col min="15882" max="15884" width="9.140625" style="9" customWidth="1"/>
    <col min="15885" max="15885" width="10.7109375" style="9" customWidth="1"/>
    <col min="15886" max="16113" width="9.140625" style="9"/>
    <col min="16114" max="16114" width="4.7109375" style="9" customWidth="1"/>
    <col min="16115" max="16115" width="10.140625" style="9" customWidth="1"/>
    <col min="16116" max="16116" width="16.140625" style="9" customWidth="1"/>
    <col min="16117" max="16117" width="6.28515625" style="9" customWidth="1"/>
    <col min="16118" max="16118" width="9.85546875" style="9" customWidth="1"/>
    <col min="16119" max="16119" width="9.140625" style="9" customWidth="1"/>
    <col min="16120" max="16121" width="6" style="9" customWidth="1"/>
    <col min="16122" max="16122" width="5.7109375" style="9" customWidth="1"/>
    <col min="16123" max="16126" width="4.85546875" style="9" customWidth="1"/>
    <col min="16127" max="16127" width="5.85546875" style="9" customWidth="1"/>
    <col min="16128" max="16128" width="6.28515625" style="9" customWidth="1"/>
    <col min="16129" max="16129" width="6" style="9" customWidth="1"/>
    <col min="16130" max="16133" width="4.7109375" style="9" customWidth="1"/>
    <col min="16134" max="16134" width="9.5703125" style="9" customWidth="1"/>
    <col min="16135" max="16135" width="7.5703125" style="9" customWidth="1"/>
    <col min="16136" max="16136" width="12.5703125" style="9" customWidth="1"/>
    <col min="16137" max="16137" width="7.28515625" style="9" customWidth="1"/>
    <col min="16138" max="16140" width="9.140625" style="9" customWidth="1"/>
    <col min="16141" max="16141" width="10.7109375" style="9" customWidth="1"/>
    <col min="16142"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4</v>
      </c>
      <c r="N3" s="4"/>
      <c r="O3" s="5"/>
      <c r="P3" s="5"/>
      <c r="Q3" s="5"/>
      <c r="R3" s="5"/>
      <c r="S3" s="5"/>
      <c r="T3" s="5"/>
      <c r="U3" s="5"/>
      <c r="V3" s="2"/>
      <c r="W3" s="2"/>
    </row>
    <row r="4" spans="1:24" s="8" customFormat="1" ht="12"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4" ht="21" customHeight="1">
      <c r="A5" s="1022" t="s">
        <v>5</v>
      </c>
      <c r="B5" s="1023" t="s">
        <v>6</v>
      </c>
      <c r="C5" s="1024" t="s">
        <v>7</v>
      </c>
      <c r="D5" s="1025"/>
      <c r="E5" s="1026" t="s">
        <v>8</v>
      </c>
      <c r="F5" s="1022" t="s">
        <v>9</v>
      </c>
      <c r="G5" s="1017" t="s">
        <v>10</v>
      </c>
      <c r="H5" s="1017" t="s">
        <v>11</v>
      </c>
      <c r="I5" s="1017" t="s">
        <v>12</v>
      </c>
      <c r="J5" s="956" t="s">
        <v>13</v>
      </c>
      <c r="K5" s="956"/>
      <c r="L5" s="956"/>
      <c r="M5" s="956"/>
      <c r="N5" s="956"/>
      <c r="O5" s="1020" t="s">
        <v>14</v>
      </c>
      <c r="P5" s="1021"/>
      <c r="Q5" s="1019" t="s">
        <v>15</v>
      </c>
      <c r="R5" s="1019" t="s">
        <v>16</v>
      </c>
      <c r="S5" s="1019" t="s">
        <v>17</v>
      </c>
      <c r="T5" s="1019" t="s">
        <v>18</v>
      </c>
      <c r="U5" s="1019" t="s">
        <v>19</v>
      </c>
      <c r="V5" s="1017" t="s">
        <v>20</v>
      </c>
      <c r="W5" s="1018" t="s">
        <v>21</v>
      </c>
    </row>
    <row r="6" spans="1:24" ht="27" customHeight="1">
      <c r="A6" s="950"/>
      <c r="B6" s="959"/>
      <c r="C6" s="963"/>
      <c r="D6" s="964"/>
      <c r="E6" s="947"/>
      <c r="F6" s="950"/>
      <c r="G6" s="950"/>
      <c r="H6" s="967"/>
      <c r="I6" s="967"/>
      <c r="J6" s="954" t="s">
        <v>184</v>
      </c>
      <c r="K6" s="954" t="s">
        <v>23</v>
      </c>
      <c r="L6" s="954" t="s">
        <v>24</v>
      </c>
      <c r="M6" s="954" t="s">
        <v>25</v>
      </c>
      <c r="N6" s="1019" t="s">
        <v>26</v>
      </c>
      <c r="O6" s="971"/>
      <c r="P6" s="972"/>
      <c r="Q6" s="954"/>
      <c r="R6" s="954"/>
      <c r="S6" s="954"/>
      <c r="T6" s="954"/>
      <c r="U6" s="954"/>
      <c r="V6" s="967"/>
      <c r="W6" s="979"/>
    </row>
    <row r="7" spans="1:24" ht="21" customHeight="1">
      <c r="A7" s="951"/>
      <c r="B7" s="960"/>
      <c r="C7" s="965"/>
      <c r="D7" s="966"/>
      <c r="E7" s="948"/>
      <c r="F7" s="951"/>
      <c r="G7" s="951"/>
      <c r="H7" s="968"/>
      <c r="I7" s="968"/>
      <c r="J7" s="955"/>
      <c r="K7" s="955"/>
      <c r="L7" s="955"/>
      <c r="M7" s="955"/>
      <c r="N7" s="955"/>
      <c r="O7" s="10" t="s">
        <v>27</v>
      </c>
      <c r="P7" s="10" t="s">
        <v>28</v>
      </c>
      <c r="Q7" s="955"/>
      <c r="R7" s="955"/>
      <c r="S7" s="955"/>
      <c r="T7" s="955"/>
      <c r="U7" s="955"/>
      <c r="V7" s="968"/>
      <c r="W7" s="980"/>
    </row>
    <row r="8" spans="1:24" s="22" customFormat="1" ht="24.75" customHeight="1">
      <c r="A8" s="11"/>
      <c r="B8" s="59" t="s">
        <v>29</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4" ht="20.25" customHeight="1">
      <c r="A9" s="23">
        <v>1</v>
      </c>
      <c r="B9" s="55">
        <v>1820254318</v>
      </c>
      <c r="C9" s="25" t="s">
        <v>185</v>
      </c>
      <c r="D9" s="26" t="s">
        <v>134</v>
      </c>
      <c r="E9" s="27">
        <v>34630</v>
      </c>
      <c r="F9" s="28" t="s">
        <v>80</v>
      </c>
      <c r="G9" s="28" t="s">
        <v>45</v>
      </c>
      <c r="H9" s="29">
        <v>126</v>
      </c>
      <c r="I9" s="30">
        <v>7.84</v>
      </c>
      <c r="J9" s="31">
        <v>9.1999999999999993</v>
      </c>
      <c r="K9" s="31">
        <v>9.1999999999999993</v>
      </c>
      <c r="L9" s="31">
        <v>9.1999999999999993</v>
      </c>
      <c r="M9" s="31">
        <v>7.5</v>
      </c>
      <c r="N9" s="60">
        <v>9.1999999999999993</v>
      </c>
      <c r="O9" s="30">
        <v>8.2100000000000009</v>
      </c>
      <c r="P9" s="32">
        <v>3.57</v>
      </c>
      <c r="Q9" s="56" t="s">
        <v>46</v>
      </c>
      <c r="R9" s="56" t="s">
        <v>46</v>
      </c>
      <c r="S9" s="56" t="s">
        <v>46</v>
      </c>
      <c r="T9" s="56" t="s">
        <v>46</v>
      </c>
      <c r="U9" s="28" t="s">
        <v>85</v>
      </c>
      <c r="V9" s="35"/>
      <c r="W9" s="670" t="s">
        <v>48</v>
      </c>
      <c r="X9" s="671" t="s">
        <v>638</v>
      </c>
    </row>
    <row r="10" spans="1:24" ht="20.25" customHeight="1">
      <c r="A10" s="38">
        <f>A9+1</f>
        <v>2</v>
      </c>
      <c r="B10" s="57">
        <v>1820254330</v>
      </c>
      <c r="C10" s="40" t="s">
        <v>186</v>
      </c>
      <c r="D10" s="41" t="s">
        <v>134</v>
      </c>
      <c r="E10" s="42">
        <v>34412</v>
      </c>
      <c r="F10" s="43" t="s">
        <v>44</v>
      </c>
      <c r="G10" s="43" t="s">
        <v>45</v>
      </c>
      <c r="H10" s="44">
        <v>126</v>
      </c>
      <c r="I10" s="45">
        <v>7.75</v>
      </c>
      <c r="J10" s="46">
        <v>9.1999999999999993</v>
      </c>
      <c r="K10" s="46">
        <v>9.1999999999999993</v>
      </c>
      <c r="L10" s="46">
        <v>9.1999999999999993</v>
      </c>
      <c r="M10" s="46">
        <v>8</v>
      </c>
      <c r="N10" s="61">
        <v>9.1999999999999993</v>
      </c>
      <c r="O10" s="45">
        <v>8.11</v>
      </c>
      <c r="P10" s="47">
        <v>3.51</v>
      </c>
      <c r="Q10" s="58" t="s">
        <v>46</v>
      </c>
      <c r="R10" s="58" t="s">
        <v>46</v>
      </c>
      <c r="S10" s="58" t="s">
        <v>46</v>
      </c>
      <c r="T10" s="58" t="s">
        <v>46</v>
      </c>
      <c r="U10" s="43" t="s">
        <v>47</v>
      </c>
      <c r="V10" s="50"/>
      <c r="W10" s="670" t="s">
        <v>48</v>
      </c>
      <c r="X10" s="671" t="s">
        <v>638</v>
      </c>
    </row>
    <row r="11" spans="1:24" ht="20.25" customHeight="1">
      <c r="A11" s="38">
        <f t="shared" ref="A11:A62" si="0">A10+1</f>
        <v>3</v>
      </c>
      <c r="B11" s="57">
        <v>1820254338</v>
      </c>
      <c r="C11" s="40" t="s">
        <v>187</v>
      </c>
      <c r="D11" s="41" t="s">
        <v>134</v>
      </c>
      <c r="E11" s="42">
        <v>34580</v>
      </c>
      <c r="F11" s="43" t="s">
        <v>65</v>
      </c>
      <c r="G11" s="43" t="s">
        <v>45</v>
      </c>
      <c r="H11" s="44">
        <v>126</v>
      </c>
      <c r="I11" s="45">
        <v>7.73</v>
      </c>
      <c r="J11" s="46">
        <v>8.6999999999999993</v>
      </c>
      <c r="K11" s="46">
        <v>8.6999999999999993</v>
      </c>
      <c r="L11" s="46">
        <v>8.6999999999999993</v>
      </c>
      <c r="M11" s="46">
        <v>8</v>
      </c>
      <c r="N11" s="61">
        <v>8.6999999999999993</v>
      </c>
      <c r="O11" s="45">
        <v>8.08</v>
      </c>
      <c r="P11" s="47">
        <v>3.54</v>
      </c>
      <c r="Q11" s="58" t="s">
        <v>46</v>
      </c>
      <c r="R11" s="58" t="s">
        <v>46</v>
      </c>
      <c r="S11" s="58" t="s">
        <v>46</v>
      </c>
      <c r="T11" s="58" t="s">
        <v>46</v>
      </c>
      <c r="U11" s="43" t="s">
        <v>47</v>
      </c>
      <c r="V11" s="50"/>
      <c r="W11" s="670" t="s">
        <v>48</v>
      </c>
      <c r="X11" s="671" t="s">
        <v>638</v>
      </c>
    </row>
    <row r="12" spans="1:24" ht="20.25" customHeight="1">
      <c r="A12" s="38">
        <f t="shared" si="0"/>
        <v>4</v>
      </c>
      <c r="B12" s="57">
        <v>1820255882</v>
      </c>
      <c r="C12" s="40" t="s">
        <v>63</v>
      </c>
      <c r="D12" s="41" t="s">
        <v>188</v>
      </c>
      <c r="E12" s="42">
        <v>34216</v>
      </c>
      <c r="F12" s="43" t="s">
        <v>44</v>
      </c>
      <c r="G12" s="43" t="s">
        <v>45</v>
      </c>
      <c r="H12" s="44">
        <v>126</v>
      </c>
      <c r="I12" s="45">
        <v>7.81</v>
      </c>
      <c r="J12" s="46">
        <v>9.1999999999999993</v>
      </c>
      <c r="K12" s="46">
        <v>9.1999999999999993</v>
      </c>
      <c r="L12" s="46">
        <v>9.1999999999999993</v>
      </c>
      <c r="M12" s="46">
        <v>8.3000000000000007</v>
      </c>
      <c r="N12" s="61">
        <v>9.1999999999999993</v>
      </c>
      <c r="O12" s="45">
        <v>8.18</v>
      </c>
      <c r="P12" s="47">
        <v>3.53</v>
      </c>
      <c r="Q12" s="58" t="s">
        <v>46</v>
      </c>
      <c r="R12" s="58" t="s">
        <v>46</v>
      </c>
      <c r="S12" s="58" t="s">
        <v>46</v>
      </c>
      <c r="T12" s="58" t="s">
        <v>46</v>
      </c>
      <c r="U12" s="43" t="s">
        <v>47</v>
      </c>
      <c r="V12" s="50"/>
      <c r="W12" s="670" t="s">
        <v>48</v>
      </c>
      <c r="X12" s="671" t="s">
        <v>638</v>
      </c>
    </row>
    <row r="13" spans="1:24" ht="20.25" customHeight="1">
      <c r="A13" s="38">
        <f t="shared" si="0"/>
        <v>5</v>
      </c>
      <c r="B13" s="57">
        <v>1820254924</v>
      </c>
      <c r="C13" s="40" t="s">
        <v>189</v>
      </c>
      <c r="D13" s="41" t="s">
        <v>190</v>
      </c>
      <c r="E13" s="42">
        <v>34468</v>
      </c>
      <c r="F13" s="43" t="s">
        <v>65</v>
      </c>
      <c r="G13" s="43" t="s">
        <v>45</v>
      </c>
      <c r="H13" s="44">
        <v>130</v>
      </c>
      <c r="I13" s="45">
        <v>7.4</v>
      </c>
      <c r="J13" s="46">
        <v>8.3000000000000007</v>
      </c>
      <c r="K13" s="46">
        <v>8.3000000000000007</v>
      </c>
      <c r="L13" s="46">
        <v>8.3000000000000007</v>
      </c>
      <c r="M13" s="46">
        <v>9</v>
      </c>
      <c r="N13" s="61">
        <v>8.3000000000000007</v>
      </c>
      <c r="O13" s="45">
        <v>7.72</v>
      </c>
      <c r="P13" s="47">
        <v>3.33</v>
      </c>
      <c r="Q13" s="58" t="s">
        <v>46</v>
      </c>
      <c r="R13" s="58" t="s">
        <v>46</v>
      </c>
      <c r="S13" s="58" t="s">
        <v>46</v>
      </c>
      <c r="T13" s="58" t="s">
        <v>46</v>
      </c>
      <c r="U13" s="43" t="s">
        <v>47</v>
      </c>
      <c r="V13" s="50"/>
      <c r="W13" s="670" t="s">
        <v>48</v>
      </c>
      <c r="X13" s="671" t="s">
        <v>638</v>
      </c>
    </row>
    <row r="14" spans="1:24" ht="20.25" customHeight="1">
      <c r="A14" s="38">
        <f t="shared" si="0"/>
        <v>6</v>
      </c>
      <c r="B14" s="57">
        <v>1820256073</v>
      </c>
      <c r="C14" s="40" t="s">
        <v>133</v>
      </c>
      <c r="D14" s="41" t="s">
        <v>43</v>
      </c>
      <c r="E14" s="42">
        <v>34098</v>
      </c>
      <c r="F14" s="43" t="s">
        <v>44</v>
      </c>
      <c r="G14" s="43" t="s">
        <v>45</v>
      </c>
      <c r="H14" s="44">
        <v>130</v>
      </c>
      <c r="I14" s="45">
        <v>7.92</v>
      </c>
      <c r="J14" s="46">
        <v>8.4</v>
      </c>
      <c r="K14" s="46">
        <v>8.4</v>
      </c>
      <c r="L14" s="46">
        <v>8.4</v>
      </c>
      <c r="M14" s="46">
        <v>8</v>
      </c>
      <c r="N14" s="61">
        <v>8.4</v>
      </c>
      <c r="O14" s="45">
        <v>8.24</v>
      </c>
      <c r="P14" s="47">
        <v>3.62</v>
      </c>
      <c r="Q14" s="58" t="s">
        <v>46</v>
      </c>
      <c r="R14" s="58" t="s">
        <v>46</v>
      </c>
      <c r="S14" s="58" t="s">
        <v>46</v>
      </c>
      <c r="T14" s="58" t="s">
        <v>46</v>
      </c>
      <c r="U14" s="43" t="s">
        <v>47</v>
      </c>
      <c r="V14" s="50"/>
      <c r="W14" s="670" t="s">
        <v>48</v>
      </c>
      <c r="X14" s="671" t="s">
        <v>638</v>
      </c>
    </row>
    <row r="15" spans="1:24" ht="20.25" customHeight="1">
      <c r="A15" s="38">
        <f t="shared" si="0"/>
        <v>7</v>
      </c>
      <c r="B15" s="57">
        <v>1821256068</v>
      </c>
      <c r="C15" s="40" t="s">
        <v>191</v>
      </c>
      <c r="D15" s="41" t="s">
        <v>50</v>
      </c>
      <c r="E15" s="42">
        <v>34406</v>
      </c>
      <c r="F15" s="43" t="s">
        <v>65</v>
      </c>
      <c r="G15" s="43" t="s">
        <v>68</v>
      </c>
      <c r="H15" s="44">
        <v>126</v>
      </c>
      <c r="I15" s="45">
        <v>7.32</v>
      </c>
      <c r="J15" s="46">
        <v>8.1999999999999993</v>
      </c>
      <c r="K15" s="46">
        <v>8.1999999999999993</v>
      </c>
      <c r="L15" s="46">
        <v>8.1999999999999993</v>
      </c>
      <c r="M15" s="46">
        <v>8</v>
      </c>
      <c r="N15" s="61">
        <v>8.1999999999999993</v>
      </c>
      <c r="O15" s="45">
        <v>7.65</v>
      </c>
      <c r="P15" s="47">
        <v>3.25</v>
      </c>
      <c r="Q15" s="58" t="s">
        <v>46</v>
      </c>
      <c r="R15" s="58" t="s">
        <v>46</v>
      </c>
      <c r="S15" s="58" t="s">
        <v>46</v>
      </c>
      <c r="T15" s="58" t="s">
        <v>46</v>
      </c>
      <c r="U15" s="43" t="s">
        <v>85</v>
      </c>
      <c r="V15" s="50"/>
      <c r="W15" s="670" t="s">
        <v>48</v>
      </c>
      <c r="X15" s="671" t="s">
        <v>638</v>
      </c>
    </row>
    <row r="16" spans="1:24" ht="20.25" customHeight="1">
      <c r="A16" s="38">
        <f t="shared" si="0"/>
        <v>8</v>
      </c>
      <c r="B16" s="57">
        <v>1820256279</v>
      </c>
      <c r="C16" s="40" t="s">
        <v>192</v>
      </c>
      <c r="D16" s="41" t="s">
        <v>53</v>
      </c>
      <c r="E16" s="42">
        <v>34029</v>
      </c>
      <c r="F16" s="43" t="s">
        <v>80</v>
      </c>
      <c r="G16" s="43" t="s">
        <v>45</v>
      </c>
      <c r="H16" s="44">
        <v>130</v>
      </c>
      <c r="I16" s="45">
        <v>7.68</v>
      </c>
      <c r="J16" s="46">
        <v>8.9</v>
      </c>
      <c r="K16" s="46">
        <v>8.9</v>
      </c>
      <c r="L16" s="46">
        <v>8.9</v>
      </c>
      <c r="M16" s="46">
        <v>7</v>
      </c>
      <c r="N16" s="61">
        <v>8.9</v>
      </c>
      <c r="O16" s="45">
        <v>8.0299999999999994</v>
      </c>
      <c r="P16" s="47">
        <v>3.51</v>
      </c>
      <c r="Q16" s="58" t="s">
        <v>46</v>
      </c>
      <c r="R16" s="58" t="s">
        <v>46</v>
      </c>
      <c r="S16" s="58" t="s">
        <v>46</v>
      </c>
      <c r="T16" s="58" t="s">
        <v>46</v>
      </c>
      <c r="U16" s="43" t="s">
        <v>47</v>
      </c>
      <c r="V16" s="50"/>
      <c r="W16" s="1062" t="s">
        <v>48</v>
      </c>
      <c r="X16" s="1060" t="s">
        <v>859</v>
      </c>
    </row>
    <row r="17" spans="1:24" ht="20.25" customHeight="1">
      <c r="A17" s="38">
        <f t="shared" si="0"/>
        <v>9</v>
      </c>
      <c r="B17" s="57">
        <v>1820254334</v>
      </c>
      <c r="C17" s="40" t="s">
        <v>193</v>
      </c>
      <c r="D17" s="41" t="s">
        <v>194</v>
      </c>
      <c r="E17" s="42">
        <v>34634</v>
      </c>
      <c r="F17" s="43" t="s">
        <v>80</v>
      </c>
      <c r="G17" s="43" t="s">
        <v>45</v>
      </c>
      <c r="H17" s="44">
        <v>126</v>
      </c>
      <c r="I17" s="45">
        <v>8.17</v>
      </c>
      <c r="J17" s="46">
        <v>8.8000000000000007</v>
      </c>
      <c r="K17" s="46">
        <v>8.8000000000000007</v>
      </c>
      <c r="L17" s="46">
        <v>8.8000000000000007</v>
      </c>
      <c r="M17" s="46">
        <v>7</v>
      </c>
      <c r="N17" s="61">
        <v>8.8000000000000007</v>
      </c>
      <c r="O17" s="45">
        <v>8.52</v>
      </c>
      <c r="P17" s="47">
        <v>3.71</v>
      </c>
      <c r="Q17" s="58" t="s">
        <v>46</v>
      </c>
      <c r="R17" s="58" t="s">
        <v>46</v>
      </c>
      <c r="S17" s="58" t="s">
        <v>46</v>
      </c>
      <c r="T17" s="58" t="s">
        <v>46</v>
      </c>
      <c r="U17" s="43" t="s">
        <v>47</v>
      </c>
      <c r="V17" s="50"/>
      <c r="W17" s="670" t="s">
        <v>48</v>
      </c>
      <c r="X17" s="671" t="s">
        <v>638</v>
      </c>
    </row>
    <row r="18" spans="1:24" ht="20.25" customHeight="1">
      <c r="A18" s="38">
        <f t="shared" si="0"/>
        <v>10</v>
      </c>
      <c r="B18" s="57">
        <v>1820253658</v>
      </c>
      <c r="C18" s="40" t="s">
        <v>195</v>
      </c>
      <c r="D18" s="41" t="s">
        <v>140</v>
      </c>
      <c r="E18" s="42">
        <v>34384</v>
      </c>
      <c r="F18" s="43" t="s">
        <v>44</v>
      </c>
      <c r="G18" s="43" t="s">
        <v>45</v>
      </c>
      <c r="H18" s="44">
        <v>126</v>
      </c>
      <c r="I18" s="45">
        <v>7.55</v>
      </c>
      <c r="J18" s="46">
        <v>8.6999999999999993</v>
      </c>
      <c r="K18" s="46">
        <v>8.6999999999999993</v>
      </c>
      <c r="L18" s="46">
        <v>8.6999999999999993</v>
      </c>
      <c r="M18" s="46">
        <v>8.3000000000000007</v>
      </c>
      <c r="N18" s="61">
        <v>8.6999999999999993</v>
      </c>
      <c r="O18" s="45">
        <v>7.9</v>
      </c>
      <c r="P18" s="47">
        <v>3.42</v>
      </c>
      <c r="Q18" s="58" t="s">
        <v>46</v>
      </c>
      <c r="R18" s="58" t="s">
        <v>46</v>
      </c>
      <c r="S18" s="58" t="s">
        <v>46</v>
      </c>
      <c r="T18" s="58" t="s">
        <v>46</v>
      </c>
      <c r="U18" s="43" t="s">
        <v>54</v>
      </c>
      <c r="V18" s="50"/>
      <c r="W18" s="670" t="s">
        <v>48</v>
      </c>
      <c r="X18" s="671" t="s">
        <v>638</v>
      </c>
    </row>
    <row r="19" spans="1:24" ht="20.25" customHeight="1">
      <c r="A19" s="38">
        <f t="shared" si="0"/>
        <v>11</v>
      </c>
      <c r="B19" s="57">
        <v>1820255884</v>
      </c>
      <c r="C19" s="40" t="s">
        <v>196</v>
      </c>
      <c r="D19" s="41" t="s">
        <v>59</v>
      </c>
      <c r="E19" s="42">
        <v>34577</v>
      </c>
      <c r="F19" s="43" t="s">
        <v>44</v>
      </c>
      <c r="G19" s="43" t="s">
        <v>45</v>
      </c>
      <c r="H19" s="44">
        <v>126</v>
      </c>
      <c r="I19" s="45">
        <v>7.33</v>
      </c>
      <c r="J19" s="46">
        <v>8.4</v>
      </c>
      <c r="K19" s="46">
        <v>8.4</v>
      </c>
      <c r="L19" s="46">
        <v>8.4</v>
      </c>
      <c r="M19" s="46">
        <v>8.5</v>
      </c>
      <c r="N19" s="61">
        <v>8.4</v>
      </c>
      <c r="O19" s="45">
        <v>7.67</v>
      </c>
      <c r="P19" s="47">
        <v>3.27</v>
      </c>
      <c r="Q19" s="58" t="s">
        <v>46</v>
      </c>
      <c r="R19" s="58" t="s">
        <v>46</v>
      </c>
      <c r="S19" s="58" t="s">
        <v>46</v>
      </c>
      <c r="T19" s="58" t="s">
        <v>46</v>
      </c>
      <c r="U19" s="43" t="s">
        <v>47</v>
      </c>
      <c r="V19" s="50"/>
      <c r="W19" s="670" t="s">
        <v>48</v>
      </c>
      <c r="X19" s="671" t="s">
        <v>638</v>
      </c>
    </row>
    <row r="20" spans="1:24" ht="20.25" customHeight="1">
      <c r="A20" s="38">
        <f t="shared" si="0"/>
        <v>12</v>
      </c>
      <c r="B20" s="57">
        <v>1820253679</v>
      </c>
      <c r="C20" s="40" t="s">
        <v>152</v>
      </c>
      <c r="D20" s="41" t="s">
        <v>59</v>
      </c>
      <c r="E20" s="42">
        <v>34517</v>
      </c>
      <c r="F20" s="43" t="s">
        <v>65</v>
      </c>
      <c r="G20" s="43" t="s">
        <v>45</v>
      </c>
      <c r="H20" s="44">
        <v>130</v>
      </c>
      <c r="I20" s="45">
        <v>7.8</v>
      </c>
      <c r="J20" s="46">
        <v>8.9</v>
      </c>
      <c r="K20" s="46">
        <v>8.9</v>
      </c>
      <c r="L20" s="46">
        <v>8.9</v>
      </c>
      <c r="M20" s="46">
        <v>9</v>
      </c>
      <c r="N20" s="61">
        <v>8.9</v>
      </c>
      <c r="O20" s="45">
        <v>8.14</v>
      </c>
      <c r="P20" s="47">
        <v>3.54</v>
      </c>
      <c r="Q20" s="58" t="s">
        <v>46</v>
      </c>
      <c r="R20" s="58" t="s">
        <v>46</v>
      </c>
      <c r="S20" s="58" t="s">
        <v>46</v>
      </c>
      <c r="T20" s="58" t="s">
        <v>46</v>
      </c>
      <c r="U20" s="43" t="s">
        <v>47</v>
      </c>
      <c r="V20" s="50"/>
      <c r="W20" s="670" t="s">
        <v>48</v>
      </c>
      <c r="X20" s="671" t="s">
        <v>638</v>
      </c>
    </row>
    <row r="21" spans="1:24" ht="20.25" customHeight="1">
      <c r="A21" s="38">
        <f t="shared" si="0"/>
        <v>13</v>
      </c>
      <c r="B21" s="57">
        <v>1821254340</v>
      </c>
      <c r="C21" s="40" t="s">
        <v>197</v>
      </c>
      <c r="D21" s="41" t="s">
        <v>111</v>
      </c>
      <c r="E21" s="42">
        <v>34385</v>
      </c>
      <c r="F21" s="43" t="s">
        <v>51</v>
      </c>
      <c r="G21" s="43" t="s">
        <v>68</v>
      </c>
      <c r="H21" s="44">
        <v>126</v>
      </c>
      <c r="I21" s="45">
        <v>7.68</v>
      </c>
      <c r="J21" s="46">
        <v>8.6999999999999993</v>
      </c>
      <c r="K21" s="46">
        <v>8.6999999999999993</v>
      </c>
      <c r="L21" s="46">
        <v>8.6999999999999993</v>
      </c>
      <c r="M21" s="46">
        <v>7.3</v>
      </c>
      <c r="N21" s="61">
        <v>8.6999999999999993</v>
      </c>
      <c r="O21" s="45">
        <v>8.02</v>
      </c>
      <c r="P21" s="47">
        <v>3.5</v>
      </c>
      <c r="Q21" s="58" t="s">
        <v>46</v>
      </c>
      <c r="R21" s="58" t="s">
        <v>46</v>
      </c>
      <c r="S21" s="58" t="s">
        <v>46</v>
      </c>
      <c r="T21" s="58" t="s">
        <v>46</v>
      </c>
      <c r="U21" s="43" t="s">
        <v>85</v>
      </c>
      <c r="V21" s="50"/>
      <c r="W21" s="670" t="s">
        <v>48</v>
      </c>
      <c r="X21" s="671" t="s">
        <v>638</v>
      </c>
    </row>
    <row r="22" spans="1:24" ht="20.25" customHeight="1">
      <c r="A22" s="38">
        <f t="shared" si="0"/>
        <v>14</v>
      </c>
      <c r="B22" s="57">
        <v>1820255886</v>
      </c>
      <c r="C22" s="40" t="s">
        <v>198</v>
      </c>
      <c r="D22" s="41" t="s">
        <v>199</v>
      </c>
      <c r="E22" s="42">
        <v>34143</v>
      </c>
      <c r="F22" s="43" t="s">
        <v>60</v>
      </c>
      <c r="G22" s="43" t="s">
        <v>45</v>
      </c>
      <c r="H22" s="44">
        <v>130</v>
      </c>
      <c r="I22" s="45">
        <v>7.28</v>
      </c>
      <c r="J22" s="46">
        <v>8</v>
      </c>
      <c r="K22" s="46">
        <v>8</v>
      </c>
      <c r="L22" s="46">
        <v>8</v>
      </c>
      <c r="M22" s="46">
        <v>8</v>
      </c>
      <c r="N22" s="61">
        <v>8</v>
      </c>
      <c r="O22" s="45">
        <v>7.59</v>
      </c>
      <c r="P22" s="47">
        <v>3.24</v>
      </c>
      <c r="Q22" s="58" t="s">
        <v>56</v>
      </c>
      <c r="R22" s="58" t="s">
        <v>56</v>
      </c>
      <c r="S22" s="58" t="s">
        <v>46</v>
      </c>
      <c r="T22" s="58" t="s">
        <v>46</v>
      </c>
      <c r="U22" s="43" t="s">
        <v>47</v>
      </c>
      <c r="V22" s="50"/>
      <c r="W22" s="36" t="s">
        <v>57</v>
      </c>
      <c r="X22" s="734" t="s">
        <v>781</v>
      </c>
    </row>
    <row r="23" spans="1:24" ht="20.25" customHeight="1">
      <c r="A23" s="38">
        <f t="shared" si="0"/>
        <v>15</v>
      </c>
      <c r="B23" s="57">
        <v>1820214845</v>
      </c>
      <c r="C23" s="40" t="s">
        <v>200</v>
      </c>
      <c r="D23" s="41" t="s">
        <v>201</v>
      </c>
      <c r="E23" s="42">
        <v>34434</v>
      </c>
      <c r="F23" s="43" t="s">
        <v>65</v>
      </c>
      <c r="G23" s="43" t="s">
        <v>45</v>
      </c>
      <c r="H23" s="44">
        <v>126</v>
      </c>
      <c r="I23" s="45">
        <v>7.61</v>
      </c>
      <c r="J23" s="46">
        <v>8.6</v>
      </c>
      <c r="K23" s="46">
        <v>8.6</v>
      </c>
      <c r="L23" s="46">
        <v>8.6</v>
      </c>
      <c r="M23" s="46">
        <v>8.3000000000000007</v>
      </c>
      <c r="N23" s="61">
        <v>8.6</v>
      </c>
      <c r="O23" s="45">
        <v>7.95</v>
      </c>
      <c r="P23" s="47">
        <v>3.45</v>
      </c>
      <c r="Q23" s="58" t="s">
        <v>46</v>
      </c>
      <c r="R23" s="58" t="s">
        <v>46</v>
      </c>
      <c r="S23" s="58" t="s">
        <v>46</v>
      </c>
      <c r="T23" s="58" t="s">
        <v>46</v>
      </c>
      <c r="U23" s="43" t="s">
        <v>85</v>
      </c>
      <c r="V23" s="50"/>
      <c r="W23" s="670" t="s">
        <v>48</v>
      </c>
      <c r="X23" s="671" t="s">
        <v>638</v>
      </c>
    </row>
    <row r="24" spans="1:24" ht="20.25" customHeight="1">
      <c r="A24" s="38">
        <f t="shared" si="0"/>
        <v>16</v>
      </c>
      <c r="B24" s="57">
        <v>1821253663</v>
      </c>
      <c r="C24" s="40" t="s">
        <v>202</v>
      </c>
      <c r="D24" s="41" t="s">
        <v>201</v>
      </c>
      <c r="E24" s="42">
        <v>33646</v>
      </c>
      <c r="F24" s="43" t="s">
        <v>51</v>
      </c>
      <c r="G24" s="43" t="s">
        <v>45</v>
      </c>
      <c r="H24" s="44">
        <v>121</v>
      </c>
      <c r="I24" s="45">
        <v>7.97</v>
      </c>
      <c r="J24" s="46">
        <v>0</v>
      </c>
      <c r="K24" s="46">
        <v>0</v>
      </c>
      <c r="L24" s="46">
        <v>0</v>
      </c>
      <c r="M24" s="46">
        <v>0</v>
      </c>
      <c r="N24" s="61">
        <v>0</v>
      </c>
      <c r="O24" s="45">
        <v>7.97</v>
      </c>
      <c r="P24" s="47">
        <v>3.44</v>
      </c>
      <c r="Q24" s="58" t="s">
        <v>46</v>
      </c>
      <c r="R24" s="58" t="s">
        <v>46</v>
      </c>
      <c r="S24" s="58" t="s">
        <v>46</v>
      </c>
      <c r="T24" s="58" t="s">
        <v>46</v>
      </c>
      <c r="U24" s="43" t="s">
        <v>47</v>
      </c>
      <c r="V24" s="50"/>
      <c r="W24" s="36" t="s">
        <v>40</v>
      </c>
      <c r="X24" s="734" t="s">
        <v>781</v>
      </c>
    </row>
    <row r="25" spans="1:24" ht="20.25" customHeight="1">
      <c r="A25" s="38">
        <f t="shared" si="0"/>
        <v>17</v>
      </c>
      <c r="B25" s="57">
        <v>1820254909</v>
      </c>
      <c r="C25" s="40" t="s">
        <v>137</v>
      </c>
      <c r="D25" s="41" t="s">
        <v>62</v>
      </c>
      <c r="E25" s="42">
        <v>34424</v>
      </c>
      <c r="F25" s="43" t="s">
        <v>44</v>
      </c>
      <c r="G25" s="43" t="s">
        <v>45</v>
      </c>
      <c r="H25" s="44">
        <v>130</v>
      </c>
      <c r="I25" s="45">
        <v>8.0500000000000007</v>
      </c>
      <c r="J25" s="46">
        <v>8.9</v>
      </c>
      <c r="K25" s="46">
        <v>8.9</v>
      </c>
      <c r="L25" s="46">
        <v>8.9</v>
      </c>
      <c r="M25" s="46">
        <v>8.5</v>
      </c>
      <c r="N25" s="61">
        <v>8.9</v>
      </c>
      <c r="O25" s="45">
        <v>8.4</v>
      </c>
      <c r="P25" s="47">
        <v>3.63</v>
      </c>
      <c r="Q25" s="58" t="s">
        <v>46</v>
      </c>
      <c r="R25" s="58" t="s">
        <v>46</v>
      </c>
      <c r="S25" s="58" t="s">
        <v>46</v>
      </c>
      <c r="T25" s="58" t="s">
        <v>46</v>
      </c>
      <c r="U25" s="43" t="s">
        <v>85</v>
      </c>
      <c r="V25" s="50"/>
      <c r="W25" s="670" t="s">
        <v>48</v>
      </c>
      <c r="X25" s="671" t="s">
        <v>638</v>
      </c>
    </row>
    <row r="26" spans="1:24" ht="20.25" customHeight="1">
      <c r="A26" s="38">
        <f t="shared" si="0"/>
        <v>18</v>
      </c>
      <c r="B26" s="57">
        <v>1820254335</v>
      </c>
      <c r="C26" s="40" t="s">
        <v>203</v>
      </c>
      <c r="D26" s="41" t="s">
        <v>204</v>
      </c>
      <c r="E26" s="42">
        <v>34670</v>
      </c>
      <c r="F26" s="43" t="s">
        <v>44</v>
      </c>
      <c r="G26" s="43" t="s">
        <v>45</v>
      </c>
      <c r="H26" s="44">
        <v>126</v>
      </c>
      <c r="I26" s="45">
        <v>7.98</v>
      </c>
      <c r="J26" s="46">
        <v>8.4</v>
      </c>
      <c r="K26" s="46">
        <v>8.4</v>
      </c>
      <c r="L26" s="46">
        <v>8.4</v>
      </c>
      <c r="M26" s="46">
        <v>8.5</v>
      </c>
      <c r="N26" s="61">
        <v>8.4</v>
      </c>
      <c r="O26" s="45">
        <v>8.31</v>
      </c>
      <c r="P26" s="47">
        <v>3.65</v>
      </c>
      <c r="Q26" s="58" t="s">
        <v>46</v>
      </c>
      <c r="R26" s="58" t="s">
        <v>46</v>
      </c>
      <c r="S26" s="58" t="s">
        <v>46</v>
      </c>
      <c r="T26" s="58" t="s">
        <v>46</v>
      </c>
      <c r="U26" s="43" t="s">
        <v>47</v>
      </c>
      <c r="V26" s="50"/>
      <c r="W26" s="670" t="s">
        <v>48</v>
      </c>
      <c r="X26" s="671" t="s">
        <v>638</v>
      </c>
    </row>
    <row r="27" spans="1:24" ht="20.25" customHeight="1">
      <c r="A27" s="38">
        <f t="shared" si="0"/>
        <v>19</v>
      </c>
      <c r="B27" s="57">
        <v>1820254326</v>
      </c>
      <c r="C27" s="40" t="s">
        <v>205</v>
      </c>
      <c r="D27" s="41" t="s">
        <v>206</v>
      </c>
      <c r="E27" s="42">
        <v>34485</v>
      </c>
      <c r="F27" s="43" t="s">
        <v>44</v>
      </c>
      <c r="G27" s="43" t="s">
        <v>45</v>
      </c>
      <c r="H27" s="44">
        <v>126</v>
      </c>
      <c r="I27" s="45">
        <v>8.4700000000000006</v>
      </c>
      <c r="J27" s="46">
        <v>8.9</v>
      </c>
      <c r="K27" s="46">
        <v>8.9</v>
      </c>
      <c r="L27" s="46">
        <v>8.9</v>
      </c>
      <c r="M27" s="46">
        <v>8.5</v>
      </c>
      <c r="N27" s="61">
        <v>8.9</v>
      </c>
      <c r="O27" s="45">
        <v>8.83</v>
      </c>
      <c r="P27" s="47">
        <v>3.83</v>
      </c>
      <c r="Q27" s="58" t="s">
        <v>46</v>
      </c>
      <c r="R27" s="58" t="s">
        <v>46</v>
      </c>
      <c r="S27" s="58" t="s">
        <v>46</v>
      </c>
      <c r="T27" s="58" t="s">
        <v>46</v>
      </c>
      <c r="U27" s="43" t="s">
        <v>47</v>
      </c>
      <c r="V27" s="50"/>
      <c r="W27" s="670" t="s">
        <v>48</v>
      </c>
      <c r="X27" s="671" t="s">
        <v>638</v>
      </c>
    </row>
    <row r="28" spans="1:24" ht="20.25" customHeight="1">
      <c r="A28" s="38">
        <f t="shared" si="0"/>
        <v>20</v>
      </c>
      <c r="B28" s="57">
        <v>1820253665</v>
      </c>
      <c r="C28" s="40" t="s">
        <v>207</v>
      </c>
      <c r="D28" s="41" t="s">
        <v>208</v>
      </c>
      <c r="E28" s="42">
        <v>34633</v>
      </c>
      <c r="F28" s="43" t="s">
        <v>65</v>
      </c>
      <c r="G28" s="43" t="s">
        <v>45</v>
      </c>
      <c r="H28" s="44">
        <v>126</v>
      </c>
      <c r="I28" s="45">
        <v>7.44</v>
      </c>
      <c r="J28" s="46">
        <v>8.3000000000000007</v>
      </c>
      <c r="K28" s="46">
        <v>8.3000000000000007</v>
      </c>
      <c r="L28" s="46">
        <v>8.3000000000000007</v>
      </c>
      <c r="M28" s="46">
        <v>8</v>
      </c>
      <c r="N28" s="61">
        <v>8.3000000000000007</v>
      </c>
      <c r="O28" s="45">
        <v>7.77</v>
      </c>
      <c r="P28" s="47">
        <v>3.32</v>
      </c>
      <c r="Q28" s="58" t="s">
        <v>46</v>
      </c>
      <c r="R28" s="58" t="s">
        <v>46</v>
      </c>
      <c r="S28" s="58" t="s">
        <v>46</v>
      </c>
      <c r="T28" s="58" t="s">
        <v>46</v>
      </c>
      <c r="U28" s="43" t="s">
        <v>47</v>
      </c>
      <c r="V28" s="50"/>
      <c r="W28" s="670" t="s">
        <v>48</v>
      </c>
      <c r="X28" s="671" t="s">
        <v>638</v>
      </c>
    </row>
    <row r="29" spans="1:24" ht="20.25" customHeight="1">
      <c r="A29" s="38">
        <f t="shared" si="0"/>
        <v>21</v>
      </c>
      <c r="B29" s="57">
        <v>172528554</v>
      </c>
      <c r="C29" s="40" t="s">
        <v>209</v>
      </c>
      <c r="D29" s="41" t="s">
        <v>145</v>
      </c>
      <c r="E29" s="42">
        <v>34252</v>
      </c>
      <c r="F29" s="43" t="s">
        <v>44</v>
      </c>
      <c r="G29" s="43" t="s">
        <v>45</v>
      </c>
      <c r="H29" s="44">
        <v>126</v>
      </c>
      <c r="I29" s="45">
        <v>7.76</v>
      </c>
      <c r="J29" s="46">
        <v>9</v>
      </c>
      <c r="K29" s="46">
        <v>9</v>
      </c>
      <c r="L29" s="46">
        <v>9</v>
      </c>
      <c r="M29" s="46">
        <v>7</v>
      </c>
      <c r="N29" s="61">
        <v>9</v>
      </c>
      <c r="O29" s="45">
        <v>8.1199999999999992</v>
      </c>
      <c r="P29" s="47">
        <v>3.54</v>
      </c>
      <c r="Q29" s="58" t="s">
        <v>46</v>
      </c>
      <c r="R29" s="58" t="s">
        <v>46</v>
      </c>
      <c r="S29" s="58" t="s">
        <v>46</v>
      </c>
      <c r="T29" s="58" t="s">
        <v>46</v>
      </c>
      <c r="U29" s="43" t="s">
        <v>47</v>
      </c>
      <c r="V29" s="50"/>
      <c r="W29" s="670" t="s">
        <v>48</v>
      </c>
      <c r="X29" s="671" t="s">
        <v>638</v>
      </c>
    </row>
    <row r="30" spans="1:24" ht="20.25" customHeight="1">
      <c r="A30" s="38">
        <f t="shared" si="0"/>
        <v>22</v>
      </c>
      <c r="B30" s="57">
        <v>1820255892</v>
      </c>
      <c r="C30" s="40" t="s">
        <v>210</v>
      </c>
      <c r="D30" s="41" t="s">
        <v>145</v>
      </c>
      <c r="E30" s="42">
        <v>34409</v>
      </c>
      <c r="F30" s="43" t="s">
        <v>65</v>
      </c>
      <c r="G30" s="43" t="s">
        <v>45</v>
      </c>
      <c r="H30" s="44">
        <v>130</v>
      </c>
      <c r="I30" s="45">
        <v>7.38</v>
      </c>
      <c r="J30" s="46">
        <v>8.4</v>
      </c>
      <c r="K30" s="46">
        <v>8.4</v>
      </c>
      <c r="L30" s="46">
        <v>8.4</v>
      </c>
      <c r="M30" s="46">
        <v>7.3</v>
      </c>
      <c r="N30" s="61">
        <v>8.4</v>
      </c>
      <c r="O30" s="45">
        <v>7.7</v>
      </c>
      <c r="P30" s="47">
        <v>3.31</v>
      </c>
      <c r="Q30" s="58" t="s">
        <v>46</v>
      </c>
      <c r="R30" s="58" t="s">
        <v>46</v>
      </c>
      <c r="S30" s="58" t="s">
        <v>46</v>
      </c>
      <c r="T30" s="58" t="s">
        <v>46</v>
      </c>
      <c r="U30" s="43" t="s">
        <v>47</v>
      </c>
      <c r="V30" s="50"/>
      <c r="W30" s="670" t="s">
        <v>48</v>
      </c>
      <c r="X30" s="671" t="s">
        <v>638</v>
      </c>
    </row>
    <row r="31" spans="1:24" ht="20.25" customHeight="1">
      <c r="A31" s="38">
        <f t="shared" si="0"/>
        <v>23</v>
      </c>
      <c r="B31" s="57">
        <v>1820254342</v>
      </c>
      <c r="C31" s="40" t="s">
        <v>211</v>
      </c>
      <c r="D31" s="41" t="s">
        <v>70</v>
      </c>
      <c r="E31" s="42">
        <v>34602</v>
      </c>
      <c r="F31" s="43" t="s">
        <v>44</v>
      </c>
      <c r="G31" s="43" t="s">
        <v>45</v>
      </c>
      <c r="H31" s="44">
        <v>126</v>
      </c>
      <c r="I31" s="45">
        <v>7.84</v>
      </c>
      <c r="J31" s="46">
        <v>8.8000000000000007</v>
      </c>
      <c r="K31" s="46">
        <v>8.8000000000000007</v>
      </c>
      <c r="L31" s="46">
        <v>8.8000000000000007</v>
      </c>
      <c r="M31" s="46">
        <v>9</v>
      </c>
      <c r="N31" s="61">
        <v>8.8000000000000007</v>
      </c>
      <c r="O31" s="45">
        <v>8.19</v>
      </c>
      <c r="P31" s="47">
        <v>3.57</v>
      </c>
      <c r="Q31" s="58" t="s">
        <v>46</v>
      </c>
      <c r="R31" s="58" t="s">
        <v>46</v>
      </c>
      <c r="S31" s="58" t="s">
        <v>46</v>
      </c>
      <c r="T31" s="58" t="s">
        <v>46</v>
      </c>
      <c r="U31" s="43" t="s">
        <v>47</v>
      </c>
      <c r="V31" s="50"/>
      <c r="W31" s="670" t="s">
        <v>48</v>
      </c>
      <c r="X31" s="671" t="s">
        <v>638</v>
      </c>
    </row>
    <row r="32" spans="1:24" ht="20.25" customHeight="1">
      <c r="A32" s="38">
        <f t="shared" si="0"/>
        <v>24</v>
      </c>
      <c r="B32" s="57">
        <v>1820254920</v>
      </c>
      <c r="C32" s="40" t="s">
        <v>212</v>
      </c>
      <c r="D32" s="41" t="s">
        <v>72</v>
      </c>
      <c r="E32" s="42">
        <v>34532</v>
      </c>
      <c r="F32" s="43" t="s">
        <v>44</v>
      </c>
      <c r="G32" s="43" t="s">
        <v>45</v>
      </c>
      <c r="H32" s="44">
        <v>126</v>
      </c>
      <c r="I32" s="45">
        <v>7.88</v>
      </c>
      <c r="J32" s="46">
        <v>8.8000000000000007</v>
      </c>
      <c r="K32" s="46">
        <v>8.8000000000000007</v>
      </c>
      <c r="L32" s="46">
        <v>8.8000000000000007</v>
      </c>
      <c r="M32" s="46">
        <v>8.8000000000000007</v>
      </c>
      <c r="N32" s="61">
        <v>8.8000000000000007</v>
      </c>
      <c r="O32" s="45">
        <v>8.23</v>
      </c>
      <c r="P32" s="47">
        <v>3.63</v>
      </c>
      <c r="Q32" s="58" t="s">
        <v>46</v>
      </c>
      <c r="R32" s="58" t="s">
        <v>46</v>
      </c>
      <c r="S32" s="58" t="s">
        <v>46</v>
      </c>
      <c r="T32" s="58" t="s">
        <v>46</v>
      </c>
      <c r="U32" s="43" t="s">
        <v>47</v>
      </c>
      <c r="V32" s="50"/>
      <c r="W32" s="670" t="s">
        <v>48</v>
      </c>
      <c r="X32" s="671" t="s">
        <v>638</v>
      </c>
    </row>
    <row r="33" spans="1:24" ht="20.25" customHeight="1">
      <c r="A33" s="38">
        <f t="shared" si="0"/>
        <v>25</v>
      </c>
      <c r="B33" s="57">
        <v>1821253664</v>
      </c>
      <c r="C33" s="40" t="s">
        <v>213</v>
      </c>
      <c r="D33" s="41" t="s">
        <v>214</v>
      </c>
      <c r="E33" s="42">
        <v>34344</v>
      </c>
      <c r="F33" s="43" t="s">
        <v>51</v>
      </c>
      <c r="G33" s="43" t="s">
        <v>68</v>
      </c>
      <c r="H33" s="44">
        <v>130</v>
      </c>
      <c r="I33" s="45">
        <v>7.65</v>
      </c>
      <c r="J33" s="46">
        <v>9.1999999999999993</v>
      </c>
      <c r="K33" s="46">
        <v>9.1999999999999993</v>
      </c>
      <c r="L33" s="46">
        <v>9.1999999999999993</v>
      </c>
      <c r="M33" s="46">
        <v>8.5</v>
      </c>
      <c r="N33" s="61">
        <v>9.1999999999999993</v>
      </c>
      <c r="O33" s="45">
        <v>8</v>
      </c>
      <c r="P33" s="47">
        <v>3.52</v>
      </c>
      <c r="Q33" s="58" t="s">
        <v>56</v>
      </c>
      <c r="R33" s="58" t="s">
        <v>46</v>
      </c>
      <c r="S33" s="58" t="s">
        <v>46</v>
      </c>
      <c r="T33" s="58" t="s">
        <v>46</v>
      </c>
      <c r="U33" s="43" t="s">
        <v>85</v>
      </c>
      <c r="V33" s="50"/>
      <c r="W33" s="36" t="s">
        <v>57</v>
      </c>
      <c r="X33" s="734" t="s">
        <v>781</v>
      </c>
    </row>
    <row r="34" spans="1:24" ht="20.25" customHeight="1">
      <c r="A34" s="38">
        <f t="shared" si="0"/>
        <v>26</v>
      </c>
      <c r="B34" s="57">
        <v>1820253657</v>
      </c>
      <c r="C34" s="40" t="s">
        <v>215</v>
      </c>
      <c r="D34" s="41" t="s">
        <v>216</v>
      </c>
      <c r="E34" s="42">
        <v>34616</v>
      </c>
      <c r="F34" s="43" t="s">
        <v>80</v>
      </c>
      <c r="G34" s="43" t="s">
        <v>45</v>
      </c>
      <c r="H34" s="44">
        <v>126</v>
      </c>
      <c r="I34" s="45">
        <v>7.52</v>
      </c>
      <c r="J34" s="46">
        <v>8</v>
      </c>
      <c r="K34" s="46">
        <v>8</v>
      </c>
      <c r="L34" s="46">
        <v>8</v>
      </c>
      <c r="M34" s="46">
        <v>8.5</v>
      </c>
      <c r="N34" s="61">
        <v>8</v>
      </c>
      <c r="O34" s="45">
        <v>7.84</v>
      </c>
      <c r="P34" s="47">
        <v>3.37</v>
      </c>
      <c r="Q34" s="58" t="s">
        <v>46</v>
      </c>
      <c r="R34" s="58" t="s">
        <v>46</v>
      </c>
      <c r="S34" s="58" t="s">
        <v>46</v>
      </c>
      <c r="T34" s="58" t="s">
        <v>46</v>
      </c>
      <c r="U34" s="43" t="s">
        <v>85</v>
      </c>
      <c r="V34" s="50"/>
      <c r="W34" s="670" t="s">
        <v>48</v>
      </c>
      <c r="X34" s="671" t="s">
        <v>638</v>
      </c>
    </row>
    <row r="35" spans="1:24" ht="20.25" customHeight="1">
      <c r="A35" s="38">
        <f t="shared" si="0"/>
        <v>27</v>
      </c>
      <c r="B35" s="57">
        <v>1820253671</v>
      </c>
      <c r="C35" s="40" t="s">
        <v>217</v>
      </c>
      <c r="D35" s="41" t="s">
        <v>74</v>
      </c>
      <c r="E35" s="42">
        <v>34628</v>
      </c>
      <c r="F35" s="43" t="s">
        <v>44</v>
      </c>
      <c r="G35" s="43" t="s">
        <v>45</v>
      </c>
      <c r="H35" s="44">
        <v>126</v>
      </c>
      <c r="I35" s="45">
        <v>7.61</v>
      </c>
      <c r="J35" s="46">
        <v>8.5</v>
      </c>
      <c r="K35" s="46">
        <v>8.5</v>
      </c>
      <c r="L35" s="46">
        <v>8.5</v>
      </c>
      <c r="M35" s="46">
        <v>8</v>
      </c>
      <c r="N35" s="61">
        <v>8.5</v>
      </c>
      <c r="O35" s="45">
        <v>7.94</v>
      </c>
      <c r="P35" s="47">
        <v>3.42</v>
      </c>
      <c r="Q35" s="58" t="s">
        <v>46</v>
      </c>
      <c r="R35" s="58" t="s">
        <v>46</v>
      </c>
      <c r="S35" s="58" t="s">
        <v>46</v>
      </c>
      <c r="T35" s="58" t="s">
        <v>46</v>
      </c>
      <c r="U35" s="43" t="s">
        <v>85</v>
      </c>
      <c r="V35" s="50"/>
      <c r="W35" s="670" t="s">
        <v>48</v>
      </c>
      <c r="X35" s="671" t="s">
        <v>638</v>
      </c>
    </row>
    <row r="36" spans="1:24" ht="20.25" customHeight="1">
      <c r="A36" s="38">
        <f t="shared" si="0"/>
        <v>28</v>
      </c>
      <c r="B36" s="57">
        <v>1820254331</v>
      </c>
      <c r="C36" s="40" t="s">
        <v>218</v>
      </c>
      <c r="D36" s="41" t="s">
        <v>74</v>
      </c>
      <c r="E36" s="42">
        <v>34402</v>
      </c>
      <c r="F36" s="43" t="s">
        <v>80</v>
      </c>
      <c r="G36" s="43" t="s">
        <v>45</v>
      </c>
      <c r="H36" s="44">
        <v>130</v>
      </c>
      <c r="I36" s="45">
        <v>7.89</v>
      </c>
      <c r="J36" s="46">
        <v>9.1999999999999993</v>
      </c>
      <c r="K36" s="46">
        <v>9.1999999999999993</v>
      </c>
      <c r="L36" s="46">
        <v>9.1999999999999993</v>
      </c>
      <c r="M36" s="46">
        <v>8</v>
      </c>
      <c r="N36" s="61">
        <v>9.1999999999999993</v>
      </c>
      <c r="O36" s="45">
        <v>8.24</v>
      </c>
      <c r="P36" s="47">
        <v>3.6</v>
      </c>
      <c r="Q36" s="58" t="s">
        <v>46</v>
      </c>
      <c r="R36" s="58" t="s">
        <v>46</v>
      </c>
      <c r="S36" s="58" t="s">
        <v>46</v>
      </c>
      <c r="T36" s="58" t="s">
        <v>46</v>
      </c>
      <c r="U36" s="43" t="s">
        <v>85</v>
      </c>
      <c r="V36" s="50"/>
      <c r="W36" s="670" t="s">
        <v>48</v>
      </c>
      <c r="X36" s="671" t="s">
        <v>638</v>
      </c>
    </row>
    <row r="37" spans="1:24" ht="20.25" customHeight="1">
      <c r="A37" s="38">
        <f t="shared" si="0"/>
        <v>29</v>
      </c>
      <c r="B37" s="57">
        <v>1820254346</v>
      </c>
      <c r="C37" s="40" t="s">
        <v>219</v>
      </c>
      <c r="D37" s="41" t="s">
        <v>82</v>
      </c>
      <c r="E37" s="42">
        <v>34532</v>
      </c>
      <c r="F37" s="43" t="s">
        <v>44</v>
      </c>
      <c r="G37" s="43" t="s">
        <v>45</v>
      </c>
      <c r="H37" s="44">
        <v>126</v>
      </c>
      <c r="I37" s="45">
        <v>7.79</v>
      </c>
      <c r="J37" s="46">
        <v>8.6999999999999993</v>
      </c>
      <c r="K37" s="46">
        <v>8.6999999999999993</v>
      </c>
      <c r="L37" s="46">
        <v>8.6999999999999993</v>
      </c>
      <c r="M37" s="46">
        <v>9</v>
      </c>
      <c r="N37" s="61">
        <v>8.6999999999999993</v>
      </c>
      <c r="O37" s="45">
        <v>8.1300000000000008</v>
      </c>
      <c r="P37" s="47">
        <v>3.55</v>
      </c>
      <c r="Q37" s="58" t="s">
        <v>46</v>
      </c>
      <c r="R37" s="58" t="s">
        <v>46</v>
      </c>
      <c r="S37" s="58" t="s">
        <v>46</v>
      </c>
      <c r="T37" s="58" t="s">
        <v>46</v>
      </c>
      <c r="U37" s="43" t="s">
        <v>47</v>
      </c>
      <c r="V37" s="50"/>
      <c r="W37" s="670" t="s">
        <v>48</v>
      </c>
      <c r="X37" s="671" t="s">
        <v>638</v>
      </c>
    </row>
    <row r="38" spans="1:24" ht="20.25" customHeight="1">
      <c r="A38" s="38">
        <f t="shared" si="0"/>
        <v>30</v>
      </c>
      <c r="B38" s="57">
        <v>1820255720</v>
      </c>
      <c r="C38" s="40" t="s">
        <v>220</v>
      </c>
      <c r="D38" s="41" t="s">
        <v>82</v>
      </c>
      <c r="E38" s="42">
        <v>34680</v>
      </c>
      <c r="F38" s="43" t="s">
        <v>60</v>
      </c>
      <c r="G38" s="43" t="s">
        <v>45</v>
      </c>
      <c r="H38" s="44">
        <v>126</v>
      </c>
      <c r="I38" s="45">
        <v>7.5</v>
      </c>
      <c r="J38" s="46">
        <v>8.1999999999999993</v>
      </c>
      <c r="K38" s="46">
        <v>8.1999999999999993</v>
      </c>
      <c r="L38" s="46">
        <v>8.1999999999999993</v>
      </c>
      <c r="M38" s="46">
        <v>8</v>
      </c>
      <c r="N38" s="61">
        <v>8.1999999999999993</v>
      </c>
      <c r="O38" s="45">
        <v>7.82</v>
      </c>
      <c r="P38" s="47">
        <v>3.38</v>
      </c>
      <c r="Q38" s="58" t="s">
        <v>46</v>
      </c>
      <c r="R38" s="58" t="s">
        <v>46</v>
      </c>
      <c r="S38" s="58" t="s">
        <v>46</v>
      </c>
      <c r="T38" s="58" t="s">
        <v>46</v>
      </c>
      <c r="U38" s="43" t="s">
        <v>54</v>
      </c>
      <c r="V38" s="50"/>
      <c r="W38" s="670" t="s">
        <v>48</v>
      </c>
      <c r="X38" s="671" t="s">
        <v>638</v>
      </c>
    </row>
    <row r="39" spans="1:24" ht="20.25" customHeight="1">
      <c r="A39" s="38">
        <f t="shared" si="0"/>
        <v>31</v>
      </c>
      <c r="B39" s="57">
        <v>1820253899</v>
      </c>
      <c r="C39" s="40" t="s">
        <v>221</v>
      </c>
      <c r="D39" s="41" t="s">
        <v>82</v>
      </c>
      <c r="E39" s="42">
        <v>34386</v>
      </c>
      <c r="F39" s="43" t="s">
        <v>65</v>
      </c>
      <c r="G39" s="43" t="s">
        <v>45</v>
      </c>
      <c r="H39" s="44">
        <v>130</v>
      </c>
      <c r="I39" s="45">
        <v>7.88</v>
      </c>
      <c r="J39" s="46">
        <v>9.1999999999999993</v>
      </c>
      <c r="K39" s="46">
        <v>9.1999999999999993</v>
      </c>
      <c r="L39" s="46">
        <v>9.1999999999999993</v>
      </c>
      <c r="M39" s="46">
        <v>7.3</v>
      </c>
      <c r="N39" s="61">
        <v>9.1999999999999993</v>
      </c>
      <c r="O39" s="45">
        <v>8.23</v>
      </c>
      <c r="P39" s="47">
        <v>3.61</v>
      </c>
      <c r="Q39" s="58" t="s">
        <v>46</v>
      </c>
      <c r="R39" s="58" t="s">
        <v>46</v>
      </c>
      <c r="S39" s="58" t="s">
        <v>46</v>
      </c>
      <c r="T39" s="58" t="s">
        <v>46</v>
      </c>
      <c r="U39" s="43" t="s">
        <v>47</v>
      </c>
      <c r="V39" s="50"/>
      <c r="W39" s="670" t="s">
        <v>48</v>
      </c>
      <c r="X39" s="671" t="s">
        <v>638</v>
      </c>
    </row>
    <row r="40" spans="1:24" ht="20.25" customHeight="1">
      <c r="A40" s="38">
        <f t="shared" si="0"/>
        <v>32</v>
      </c>
      <c r="B40" s="57">
        <v>1820255381</v>
      </c>
      <c r="C40" s="40" t="s">
        <v>222</v>
      </c>
      <c r="D40" s="41" t="s">
        <v>82</v>
      </c>
      <c r="E40" s="42">
        <v>34417</v>
      </c>
      <c r="F40" s="43" t="s">
        <v>80</v>
      </c>
      <c r="G40" s="43" t="s">
        <v>45</v>
      </c>
      <c r="H40" s="44">
        <v>130</v>
      </c>
      <c r="I40" s="45">
        <v>8.02</v>
      </c>
      <c r="J40" s="46">
        <v>8.6999999999999993</v>
      </c>
      <c r="K40" s="46">
        <v>8.6999999999999993</v>
      </c>
      <c r="L40" s="46">
        <v>8.6999999999999993</v>
      </c>
      <c r="M40" s="46">
        <v>8</v>
      </c>
      <c r="N40" s="61">
        <v>8.6999999999999993</v>
      </c>
      <c r="O40" s="45">
        <v>8.36</v>
      </c>
      <c r="P40" s="47">
        <v>3.68</v>
      </c>
      <c r="Q40" s="58" t="s">
        <v>46</v>
      </c>
      <c r="R40" s="58" t="s">
        <v>46</v>
      </c>
      <c r="S40" s="58" t="s">
        <v>46</v>
      </c>
      <c r="T40" s="58" t="s">
        <v>46</v>
      </c>
      <c r="U40" s="43" t="s">
        <v>85</v>
      </c>
      <c r="V40" s="50"/>
      <c r="W40" s="670" t="s">
        <v>48</v>
      </c>
      <c r="X40" s="671" t="s">
        <v>638</v>
      </c>
    </row>
    <row r="41" spans="1:24" ht="20.25" customHeight="1">
      <c r="A41" s="38">
        <f t="shared" si="0"/>
        <v>33</v>
      </c>
      <c r="B41" s="57">
        <v>1820255360</v>
      </c>
      <c r="C41" s="40" t="s">
        <v>42</v>
      </c>
      <c r="D41" s="41" t="s">
        <v>223</v>
      </c>
      <c r="E41" s="42">
        <v>34454</v>
      </c>
      <c r="F41" s="43" t="s">
        <v>60</v>
      </c>
      <c r="G41" s="43" t="s">
        <v>45</v>
      </c>
      <c r="H41" s="44">
        <v>130</v>
      </c>
      <c r="I41" s="45">
        <v>7.71</v>
      </c>
      <c r="J41" s="46">
        <v>8.6999999999999993</v>
      </c>
      <c r="K41" s="46">
        <v>8.6999999999999993</v>
      </c>
      <c r="L41" s="46">
        <v>8.6999999999999993</v>
      </c>
      <c r="M41" s="46">
        <v>6</v>
      </c>
      <c r="N41" s="61">
        <v>8.6999999999999993</v>
      </c>
      <c r="O41" s="45">
        <v>8.0500000000000007</v>
      </c>
      <c r="P41" s="47">
        <v>3.55</v>
      </c>
      <c r="Q41" s="58" t="s">
        <v>46</v>
      </c>
      <c r="R41" s="58" t="s">
        <v>46</v>
      </c>
      <c r="S41" s="58" t="s">
        <v>46</v>
      </c>
      <c r="T41" s="58" t="s">
        <v>46</v>
      </c>
      <c r="U41" s="43" t="s">
        <v>85</v>
      </c>
      <c r="V41" s="50"/>
      <c r="W41" s="670" t="s">
        <v>48</v>
      </c>
      <c r="X41" s="671" t="s">
        <v>638</v>
      </c>
    </row>
    <row r="42" spans="1:24" ht="20.25" customHeight="1">
      <c r="A42" s="38">
        <f t="shared" si="0"/>
        <v>34</v>
      </c>
      <c r="B42" s="57">
        <v>1821255358</v>
      </c>
      <c r="C42" s="40" t="s">
        <v>224</v>
      </c>
      <c r="D42" s="41" t="s">
        <v>225</v>
      </c>
      <c r="E42" s="42">
        <v>34690</v>
      </c>
      <c r="F42" s="43" t="s">
        <v>51</v>
      </c>
      <c r="G42" s="43" t="s">
        <v>68</v>
      </c>
      <c r="H42" s="44">
        <v>126</v>
      </c>
      <c r="I42" s="45">
        <v>7.56</v>
      </c>
      <c r="J42" s="46">
        <v>8.4</v>
      </c>
      <c r="K42" s="46">
        <v>8.4</v>
      </c>
      <c r="L42" s="46">
        <v>8.4</v>
      </c>
      <c r="M42" s="46">
        <v>8</v>
      </c>
      <c r="N42" s="61">
        <v>8.4</v>
      </c>
      <c r="O42" s="45">
        <v>7.89</v>
      </c>
      <c r="P42" s="47">
        <v>3.4</v>
      </c>
      <c r="Q42" s="58" t="s">
        <v>46</v>
      </c>
      <c r="R42" s="58" t="s">
        <v>46</v>
      </c>
      <c r="S42" s="58" t="s">
        <v>46</v>
      </c>
      <c r="T42" s="58" t="s">
        <v>46</v>
      </c>
      <c r="U42" s="43" t="s">
        <v>85</v>
      </c>
      <c r="V42" s="50"/>
      <c r="W42" s="670" t="s">
        <v>48</v>
      </c>
      <c r="X42" s="671" t="s">
        <v>638</v>
      </c>
    </row>
    <row r="43" spans="1:24" ht="20.25" customHeight="1">
      <c r="A43" s="38">
        <f t="shared" si="0"/>
        <v>35</v>
      </c>
      <c r="B43" s="57">
        <v>1820254319</v>
      </c>
      <c r="C43" s="40" t="s">
        <v>226</v>
      </c>
      <c r="D43" s="41" t="s">
        <v>154</v>
      </c>
      <c r="E43" s="42">
        <v>34368</v>
      </c>
      <c r="F43" s="43" t="s">
        <v>227</v>
      </c>
      <c r="G43" s="43" t="s">
        <v>45</v>
      </c>
      <c r="H43" s="44">
        <v>126</v>
      </c>
      <c r="I43" s="45">
        <v>7.56</v>
      </c>
      <c r="J43" s="46">
        <v>8.6</v>
      </c>
      <c r="K43" s="46">
        <v>8.6</v>
      </c>
      <c r="L43" s="46">
        <v>8.6</v>
      </c>
      <c r="M43" s="46">
        <v>7.5</v>
      </c>
      <c r="N43" s="61">
        <v>8.6</v>
      </c>
      <c r="O43" s="45">
        <v>7.9</v>
      </c>
      <c r="P43" s="47">
        <v>3.41</v>
      </c>
      <c r="Q43" s="58" t="s">
        <v>46</v>
      </c>
      <c r="R43" s="58" t="s">
        <v>46</v>
      </c>
      <c r="S43" s="58" t="s">
        <v>46</v>
      </c>
      <c r="T43" s="58" t="s">
        <v>46</v>
      </c>
      <c r="U43" s="43" t="s">
        <v>47</v>
      </c>
      <c r="V43" s="50"/>
      <c r="W43" s="670" t="s">
        <v>48</v>
      </c>
      <c r="X43" s="671" t="s">
        <v>638</v>
      </c>
    </row>
    <row r="44" spans="1:24" ht="20.25" customHeight="1">
      <c r="A44" s="38">
        <f t="shared" si="0"/>
        <v>36</v>
      </c>
      <c r="B44" s="57">
        <v>1820255372</v>
      </c>
      <c r="C44" s="40" t="s">
        <v>228</v>
      </c>
      <c r="D44" s="41" t="s">
        <v>154</v>
      </c>
      <c r="E44" s="42">
        <v>34111</v>
      </c>
      <c r="F44" s="43" t="s">
        <v>44</v>
      </c>
      <c r="G44" s="43" t="s">
        <v>45</v>
      </c>
      <c r="H44" s="44">
        <v>130</v>
      </c>
      <c r="I44" s="45">
        <v>7.74</v>
      </c>
      <c r="J44" s="46">
        <v>8.4</v>
      </c>
      <c r="K44" s="46">
        <v>8.4</v>
      </c>
      <c r="L44" s="46">
        <v>8.4</v>
      </c>
      <c r="M44" s="46">
        <v>8</v>
      </c>
      <c r="N44" s="61">
        <v>8.4</v>
      </c>
      <c r="O44" s="45">
        <v>8.06</v>
      </c>
      <c r="P44" s="47">
        <v>3.5</v>
      </c>
      <c r="Q44" s="58" t="s">
        <v>46</v>
      </c>
      <c r="R44" s="58" t="s">
        <v>46</v>
      </c>
      <c r="S44" s="58" t="s">
        <v>46</v>
      </c>
      <c r="T44" s="58" t="s">
        <v>46</v>
      </c>
      <c r="U44" s="43" t="s">
        <v>47</v>
      </c>
      <c r="V44" s="50" t="s">
        <v>837</v>
      </c>
      <c r="W44" s="670" t="s">
        <v>48</v>
      </c>
      <c r="X44" s="671" t="s">
        <v>638</v>
      </c>
    </row>
    <row r="45" spans="1:24" ht="20.25" customHeight="1">
      <c r="A45" s="38">
        <f t="shared" si="0"/>
        <v>37</v>
      </c>
      <c r="B45" s="62">
        <v>1821254329</v>
      </c>
      <c r="C45" s="40" t="s">
        <v>229</v>
      </c>
      <c r="D45" s="41" t="s">
        <v>230</v>
      </c>
      <c r="E45" s="42">
        <v>34147</v>
      </c>
      <c r="F45" s="43" t="s">
        <v>80</v>
      </c>
      <c r="G45" s="43" t="s">
        <v>68</v>
      </c>
      <c r="H45" s="44">
        <v>126</v>
      </c>
      <c r="I45" s="45">
        <v>8.1999999999999993</v>
      </c>
      <c r="J45" s="46">
        <v>8.9</v>
      </c>
      <c r="K45" s="46">
        <v>8.9</v>
      </c>
      <c r="L45" s="46">
        <v>8.9</v>
      </c>
      <c r="M45" s="46">
        <v>9</v>
      </c>
      <c r="N45" s="61">
        <v>8.9</v>
      </c>
      <c r="O45" s="45">
        <v>8.56</v>
      </c>
      <c r="P45" s="47">
        <v>3.74</v>
      </c>
      <c r="Q45" s="58" t="s">
        <v>46</v>
      </c>
      <c r="R45" s="58" t="s">
        <v>46</v>
      </c>
      <c r="S45" s="58" t="s">
        <v>46</v>
      </c>
      <c r="T45" s="58" t="s">
        <v>46</v>
      </c>
      <c r="U45" s="43" t="s">
        <v>85</v>
      </c>
      <c r="V45" s="50"/>
      <c r="W45" s="670" t="s">
        <v>48</v>
      </c>
      <c r="X45" s="671" t="s">
        <v>638</v>
      </c>
    </row>
    <row r="46" spans="1:24" ht="20.25" customHeight="1">
      <c r="A46" s="38">
        <f t="shared" si="0"/>
        <v>38</v>
      </c>
      <c r="B46" s="62">
        <v>1820255373</v>
      </c>
      <c r="C46" s="40" t="s">
        <v>226</v>
      </c>
      <c r="D46" s="41" t="s">
        <v>231</v>
      </c>
      <c r="E46" s="42">
        <v>34627</v>
      </c>
      <c r="F46" s="43" t="s">
        <v>65</v>
      </c>
      <c r="G46" s="43" t="s">
        <v>45</v>
      </c>
      <c r="H46" s="44">
        <v>130</v>
      </c>
      <c r="I46" s="45">
        <v>8.09</v>
      </c>
      <c r="J46" s="46">
        <v>8.9</v>
      </c>
      <c r="K46" s="46">
        <v>8.9</v>
      </c>
      <c r="L46" s="46">
        <v>8.9</v>
      </c>
      <c r="M46" s="46">
        <v>8</v>
      </c>
      <c r="N46" s="61">
        <v>8.9</v>
      </c>
      <c r="O46" s="45">
        <v>8.43</v>
      </c>
      <c r="P46" s="47">
        <v>3.69</v>
      </c>
      <c r="Q46" s="58" t="s">
        <v>46</v>
      </c>
      <c r="R46" s="58" t="s">
        <v>46</v>
      </c>
      <c r="S46" s="58" t="s">
        <v>46</v>
      </c>
      <c r="T46" s="58" t="s">
        <v>46</v>
      </c>
      <c r="U46" s="43" t="s">
        <v>85</v>
      </c>
      <c r="V46" s="50"/>
      <c r="W46" s="670" t="s">
        <v>48</v>
      </c>
      <c r="X46" s="671" t="s">
        <v>638</v>
      </c>
    </row>
    <row r="47" spans="1:24" ht="20.25" customHeight="1">
      <c r="A47" s="38">
        <f t="shared" si="0"/>
        <v>39</v>
      </c>
      <c r="B47" s="62">
        <v>1820254328</v>
      </c>
      <c r="C47" s="40" t="s">
        <v>232</v>
      </c>
      <c r="D47" s="41" t="s">
        <v>233</v>
      </c>
      <c r="E47" s="42">
        <v>34636</v>
      </c>
      <c r="F47" s="43" t="s">
        <v>80</v>
      </c>
      <c r="G47" s="43" t="s">
        <v>45</v>
      </c>
      <c r="H47" s="44">
        <v>126</v>
      </c>
      <c r="I47" s="45">
        <v>8.31</v>
      </c>
      <c r="J47" s="46">
        <v>8.8000000000000007</v>
      </c>
      <c r="K47" s="46">
        <v>8.8000000000000007</v>
      </c>
      <c r="L47" s="46">
        <v>8.8000000000000007</v>
      </c>
      <c r="M47" s="46">
        <v>8.5</v>
      </c>
      <c r="N47" s="61">
        <v>8.8000000000000007</v>
      </c>
      <c r="O47" s="45">
        <v>8.66</v>
      </c>
      <c r="P47" s="47">
        <v>3.76</v>
      </c>
      <c r="Q47" s="58" t="s">
        <v>46</v>
      </c>
      <c r="R47" s="58" t="s">
        <v>46</v>
      </c>
      <c r="S47" s="58" t="s">
        <v>46</v>
      </c>
      <c r="T47" s="58" t="s">
        <v>46</v>
      </c>
      <c r="U47" s="43" t="s">
        <v>47</v>
      </c>
      <c r="V47" s="50"/>
      <c r="W47" s="670" t="s">
        <v>48</v>
      </c>
      <c r="X47" s="671" t="s">
        <v>638</v>
      </c>
    </row>
    <row r="48" spans="1:24" ht="20.25" customHeight="1">
      <c r="A48" s="38">
        <f t="shared" si="0"/>
        <v>40</v>
      </c>
      <c r="B48" s="62">
        <v>172317820</v>
      </c>
      <c r="C48" s="40" t="s">
        <v>234</v>
      </c>
      <c r="D48" s="41" t="s">
        <v>125</v>
      </c>
      <c r="E48" s="42">
        <v>34035</v>
      </c>
      <c r="F48" s="43" t="s">
        <v>65</v>
      </c>
      <c r="G48" s="43" t="s">
        <v>45</v>
      </c>
      <c r="H48" s="44">
        <v>126</v>
      </c>
      <c r="I48" s="45">
        <v>7.39</v>
      </c>
      <c r="J48" s="46">
        <v>8.3000000000000007</v>
      </c>
      <c r="K48" s="46">
        <v>8.3000000000000007</v>
      </c>
      <c r="L48" s="46">
        <v>8.3000000000000007</v>
      </c>
      <c r="M48" s="46">
        <v>8</v>
      </c>
      <c r="N48" s="61">
        <v>8.3000000000000007</v>
      </c>
      <c r="O48" s="45">
        <v>7.72</v>
      </c>
      <c r="P48" s="47">
        <v>3.31</v>
      </c>
      <c r="Q48" s="58" t="s">
        <v>46</v>
      </c>
      <c r="R48" s="58" t="s">
        <v>46</v>
      </c>
      <c r="S48" s="58" t="s">
        <v>46</v>
      </c>
      <c r="T48" s="58" t="s">
        <v>46</v>
      </c>
      <c r="U48" s="43" t="s">
        <v>47</v>
      </c>
      <c r="V48" s="50"/>
      <c r="W48" s="670" t="s">
        <v>48</v>
      </c>
      <c r="X48" s="671" t="s">
        <v>638</v>
      </c>
    </row>
    <row r="49" spans="1:24" ht="20.25" customHeight="1">
      <c r="A49" s="38">
        <f t="shared" si="0"/>
        <v>41</v>
      </c>
      <c r="B49" s="62">
        <v>1820254332</v>
      </c>
      <c r="C49" s="40" t="s">
        <v>99</v>
      </c>
      <c r="D49" s="41" t="s">
        <v>125</v>
      </c>
      <c r="E49" s="42">
        <v>34426</v>
      </c>
      <c r="F49" s="43" t="s">
        <v>44</v>
      </c>
      <c r="G49" s="43" t="s">
        <v>45</v>
      </c>
      <c r="H49" s="44">
        <v>130</v>
      </c>
      <c r="I49" s="45">
        <v>8.17</v>
      </c>
      <c r="J49" s="46">
        <v>8.6999999999999993</v>
      </c>
      <c r="K49" s="46">
        <v>8.6999999999999993</v>
      </c>
      <c r="L49" s="46">
        <v>8.6999999999999993</v>
      </c>
      <c r="M49" s="46">
        <v>8</v>
      </c>
      <c r="N49" s="61">
        <v>8.6999999999999993</v>
      </c>
      <c r="O49" s="45">
        <v>8.5</v>
      </c>
      <c r="P49" s="47">
        <v>3.71</v>
      </c>
      <c r="Q49" s="58" t="s">
        <v>46</v>
      </c>
      <c r="R49" s="58" t="s">
        <v>46</v>
      </c>
      <c r="S49" s="58" t="s">
        <v>46</v>
      </c>
      <c r="T49" s="58" t="s">
        <v>46</v>
      </c>
      <c r="U49" s="43" t="s">
        <v>85</v>
      </c>
      <c r="V49" s="50"/>
      <c r="W49" s="670" t="s">
        <v>48</v>
      </c>
      <c r="X49" s="671" t="s">
        <v>638</v>
      </c>
    </row>
    <row r="50" spans="1:24" ht="20.25" customHeight="1">
      <c r="A50" s="38">
        <f t="shared" si="0"/>
        <v>42</v>
      </c>
      <c r="B50" s="62">
        <v>1820253666</v>
      </c>
      <c r="C50" s="40" t="s">
        <v>235</v>
      </c>
      <c r="D50" s="41" t="s">
        <v>236</v>
      </c>
      <c r="E50" s="42">
        <v>34574</v>
      </c>
      <c r="F50" s="43" t="s">
        <v>51</v>
      </c>
      <c r="G50" s="43" t="s">
        <v>45</v>
      </c>
      <c r="H50" s="44">
        <v>130</v>
      </c>
      <c r="I50" s="45">
        <v>7.5</v>
      </c>
      <c r="J50" s="46">
        <v>8.6</v>
      </c>
      <c r="K50" s="46">
        <v>8.6</v>
      </c>
      <c r="L50" s="46">
        <v>8.6</v>
      </c>
      <c r="M50" s="46">
        <v>7</v>
      </c>
      <c r="N50" s="61">
        <v>8.6</v>
      </c>
      <c r="O50" s="45">
        <v>7.84</v>
      </c>
      <c r="P50" s="47">
        <v>3.38</v>
      </c>
      <c r="Q50" s="58" t="s">
        <v>46</v>
      </c>
      <c r="R50" s="58" t="s">
        <v>46</v>
      </c>
      <c r="S50" s="58" t="s">
        <v>46</v>
      </c>
      <c r="T50" s="58" t="s">
        <v>46</v>
      </c>
      <c r="U50" s="43" t="s">
        <v>47</v>
      </c>
      <c r="V50" s="50"/>
      <c r="W50" s="670" t="s">
        <v>48</v>
      </c>
      <c r="X50" s="671" t="s">
        <v>638</v>
      </c>
    </row>
    <row r="51" spans="1:24" ht="20.25" customHeight="1">
      <c r="A51" s="38">
        <f t="shared" si="0"/>
        <v>43</v>
      </c>
      <c r="B51" s="62">
        <v>1820255885</v>
      </c>
      <c r="C51" s="40" t="s">
        <v>237</v>
      </c>
      <c r="D51" s="41" t="s">
        <v>238</v>
      </c>
      <c r="E51" s="42">
        <v>34030</v>
      </c>
      <c r="F51" s="43" t="s">
        <v>44</v>
      </c>
      <c r="G51" s="43" t="s">
        <v>45</v>
      </c>
      <c r="H51" s="44">
        <v>130</v>
      </c>
      <c r="I51" s="45">
        <v>7.45</v>
      </c>
      <c r="J51" s="46">
        <v>8.1999999999999993</v>
      </c>
      <c r="K51" s="46">
        <v>8.1999999999999993</v>
      </c>
      <c r="L51" s="46">
        <v>8.1999999999999993</v>
      </c>
      <c r="M51" s="46">
        <v>9</v>
      </c>
      <c r="N51" s="61">
        <v>8.1999999999999993</v>
      </c>
      <c r="O51" s="45">
        <v>7.76</v>
      </c>
      <c r="P51" s="47">
        <v>3.3</v>
      </c>
      <c r="Q51" s="58" t="s">
        <v>46</v>
      </c>
      <c r="R51" s="58" t="s">
        <v>46</v>
      </c>
      <c r="S51" s="58" t="s">
        <v>46</v>
      </c>
      <c r="T51" s="58" t="s">
        <v>46</v>
      </c>
      <c r="U51" s="43" t="s">
        <v>47</v>
      </c>
      <c r="V51" s="50"/>
      <c r="W51" s="670" t="s">
        <v>48</v>
      </c>
      <c r="X51" s="671" t="s">
        <v>638</v>
      </c>
    </row>
    <row r="52" spans="1:24" ht="20.25" customHeight="1">
      <c r="A52" s="38">
        <f t="shared" si="0"/>
        <v>44</v>
      </c>
      <c r="B52" s="62">
        <v>1820256072</v>
      </c>
      <c r="C52" s="40" t="s">
        <v>239</v>
      </c>
      <c r="D52" s="41" t="s">
        <v>173</v>
      </c>
      <c r="E52" s="42">
        <v>34224</v>
      </c>
      <c r="F52" s="43" t="s">
        <v>171</v>
      </c>
      <c r="G52" s="43" t="s">
        <v>45</v>
      </c>
      <c r="H52" s="44">
        <v>130</v>
      </c>
      <c r="I52" s="45">
        <v>8.24</v>
      </c>
      <c r="J52" s="46">
        <v>8.6999999999999993</v>
      </c>
      <c r="K52" s="46">
        <v>8.6999999999999993</v>
      </c>
      <c r="L52" s="46">
        <v>8.6999999999999993</v>
      </c>
      <c r="M52" s="46">
        <v>9</v>
      </c>
      <c r="N52" s="61">
        <v>8.6999999999999993</v>
      </c>
      <c r="O52" s="45">
        <v>8.58</v>
      </c>
      <c r="P52" s="47">
        <v>3.77</v>
      </c>
      <c r="Q52" s="58" t="s">
        <v>46</v>
      </c>
      <c r="R52" s="58" t="s">
        <v>46</v>
      </c>
      <c r="S52" s="58" t="s">
        <v>46</v>
      </c>
      <c r="T52" s="58" t="s">
        <v>46</v>
      </c>
      <c r="U52" s="43" t="s">
        <v>85</v>
      </c>
      <c r="V52" s="50"/>
      <c r="W52" s="670" t="s">
        <v>48</v>
      </c>
      <c r="X52" s="671" t="s">
        <v>638</v>
      </c>
    </row>
    <row r="53" spans="1:24" ht="20.25" customHeight="1">
      <c r="A53" s="38">
        <f t="shared" si="0"/>
        <v>45</v>
      </c>
      <c r="B53" s="62">
        <v>1820244294</v>
      </c>
      <c r="C53" s="40" t="s">
        <v>133</v>
      </c>
      <c r="D53" s="41" t="s">
        <v>173</v>
      </c>
      <c r="E53" s="42">
        <v>34400</v>
      </c>
      <c r="F53" s="43" t="s">
        <v>80</v>
      </c>
      <c r="G53" s="43" t="s">
        <v>45</v>
      </c>
      <c r="H53" s="44">
        <v>130</v>
      </c>
      <c r="I53" s="45">
        <v>7.48</v>
      </c>
      <c r="J53" s="46">
        <v>7.9</v>
      </c>
      <c r="K53" s="46">
        <v>7.9</v>
      </c>
      <c r="L53" s="46">
        <v>7.9</v>
      </c>
      <c r="M53" s="46">
        <v>6.5</v>
      </c>
      <c r="N53" s="61">
        <v>7.9</v>
      </c>
      <c r="O53" s="45">
        <v>7.79</v>
      </c>
      <c r="P53" s="47">
        <v>3.33</v>
      </c>
      <c r="Q53" s="58" t="s">
        <v>46</v>
      </c>
      <c r="R53" s="58" t="s">
        <v>46</v>
      </c>
      <c r="S53" s="58" t="s">
        <v>46</v>
      </c>
      <c r="T53" s="58" t="s">
        <v>46</v>
      </c>
      <c r="U53" s="43" t="s">
        <v>47</v>
      </c>
      <c r="V53" s="50"/>
      <c r="W53" s="670" t="s">
        <v>48</v>
      </c>
      <c r="X53" s="671" t="s">
        <v>638</v>
      </c>
    </row>
    <row r="54" spans="1:24" ht="20.25" customHeight="1">
      <c r="A54" s="38">
        <f t="shared" si="0"/>
        <v>46</v>
      </c>
      <c r="B54" s="62">
        <v>1820255716</v>
      </c>
      <c r="C54" s="40" t="s">
        <v>240</v>
      </c>
      <c r="D54" s="41" t="s">
        <v>92</v>
      </c>
      <c r="E54" s="42">
        <v>34587</v>
      </c>
      <c r="F54" s="43" t="s">
        <v>65</v>
      </c>
      <c r="G54" s="43" t="s">
        <v>45</v>
      </c>
      <c r="H54" s="44">
        <v>126</v>
      </c>
      <c r="I54" s="45">
        <v>7.19</v>
      </c>
      <c r="J54" s="46">
        <v>9</v>
      </c>
      <c r="K54" s="46">
        <v>9</v>
      </c>
      <c r="L54" s="46">
        <v>9</v>
      </c>
      <c r="M54" s="46">
        <v>7.3</v>
      </c>
      <c r="N54" s="61">
        <v>9</v>
      </c>
      <c r="O54" s="45">
        <v>7.54</v>
      </c>
      <c r="P54" s="47">
        <v>3.22</v>
      </c>
      <c r="Q54" s="58" t="s">
        <v>46</v>
      </c>
      <c r="R54" s="58" t="s">
        <v>46</v>
      </c>
      <c r="S54" s="58" t="s">
        <v>46</v>
      </c>
      <c r="T54" s="58" t="s">
        <v>46</v>
      </c>
      <c r="U54" s="43" t="s">
        <v>54</v>
      </c>
      <c r="V54" s="50"/>
      <c r="W54" s="670" t="s">
        <v>48</v>
      </c>
      <c r="X54" s="671" t="s">
        <v>638</v>
      </c>
    </row>
    <row r="55" spans="1:24" ht="20.25" customHeight="1">
      <c r="A55" s="38">
        <f t="shared" si="0"/>
        <v>47</v>
      </c>
      <c r="B55" s="62">
        <v>162314731</v>
      </c>
      <c r="C55" s="40" t="s">
        <v>241</v>
      </c>
      <c r="D55" s="41" t="s">
        <v>92</v>
      </c>
      <c r="E55" s="42">
        <v>33509</v>
      </c>
      <c r="F55" s="43" t="s">
        <v>65</v>
      </c>
      <c r="G55" s="43" t="s">
        <v>45</v>
      </c>
      <c r="H55" s="44">
        <v>130</v>
      </c>
      <c r="I55" s="45">
        <v>7.51</v>
      </c>
      <c r="J55" s="46">
        <v>8.1999999999999993</v>
      </c>
      <c r="K55" s="46">
        <v>8.1999999999999993</v>
      </c>
      <c r="L55" s="46">
        <v>8.1999999999999993</v>
      </c>
      <c r="M55" s="46">
        <v>8</v>
      </c>
      <c r="N55" s="61">
        <v>8.1999999999999993</v>
      </c>
      <c r="O55" s="45">
        <v>7.82</v>
      </c>
      <c r="P55" s="47">
        <v>3.37</v>
      </c>
      <c r="Q55" s="58" t="s">
        <v>56</v>
      </c>
      <c r="R55" s="58" t="s">
        <v>46</v>
      </c>
      <c r="S55" s="58" t="s">
        <v>46</v>
      </c>
      <c r="T55" s="58" t="s">
        <v>46</v>
      </c>
      <c r="U55" s="43" t="s">
        <v>47</v>
      </c>
      <c r="V55" s="50"/>
      <c r="W55" s="36" t="s">
        <v>57</v>
      </c>
      <c r="X55" s="734" t="s">
        <v>781</v>
      </c>
    </row>
    <row r="56" spans="1:24" ht="20.25" customHeight="1">
      <c r="A56" s="38">
        <f t="shared" si="0"/>
        <v>48</v>
      </c>
      <c r="B56" s="62">
        <v>1820255367</v>
      </c>
      <c r="C56" s="40" t="s">
        <v>137</v>
      </c>
      <c r="D56" s="41" t="s">
        <v>178</v>
      </c>
      <c r="E56" s="42">
        <v>34502</v>
      </c>
      <c r="F56" s="43" t="s">
        <v>65</v>
      </c>
      <c r="G56" s="43" t="s">
        <v>45</v>
      </c>
      <c r="H56" s="44">
        <v>126</v>
      </c>
      <c r="I56" s="45">
        <v>7.39</v>
      </c>
      <c r="J56" s="46">
        <v>8.3000000000000007</v>
      </c>
      <c r="K56" s="46">
        <v>8.3000000000000007</v>
      </c>
      <c r="L56" s="46">
        <v>8.3000000000000007</v>
      </c>
      <c r="M56" s="46">
        <v>7.5</v>
      </c>
      <c r="N56" s="61">
        <v>8.3000000000000007</v>
      </c>
      <c r="O56" s="45">
        <v>7.72</v>
      </c>
      <c r="P56" s="47">
        <v>3.3</v>
      </c>
      <c r="Q56" s="58" t="s">
        <v>46</v>
      </c>
      <c r="R56" s="58" t="s">
        <v>46</v>
      </c>
      <c r="S56" s="58" t="s">
        <v>46</v>
      </c>
      <c r="T56" s="58" t="s">
        <v>46</v>
      </c>
      <c r="U56" s="43" t="s">
        <v>47</v>
      </c>
      <c r="V56" s="50"/>
      <c r="W56" s="670" t="s">
        <v>48</v>
      </c>
      <c r="X56" s="671" t="s">
        <v>638</v>
      </c>
    </row>
    <row r="57" spans="1:24" ht="20.25" customHeight="1">
      <c r="A57" s="38">
        <f t="shared" si="0"/>
        <v>49</v>
      </c>
      <c r="B57" s="62">
        <v>1820255370</v>
      </c>
      <c r="C57" s="40" t="s">
        <v>242</v>
      </c>
      <c r="D57" s="41" t="s">
        <v>178</v>
      </c>
      <c r="E57" s="42">
        <v>34573</v>
      </c>
      <c r="F57" s="43" t="s">
        <v>80</v>
      </c>
      <c r="G57" s="43" t="s">
        <v>45</v>
      </c>
      <c r="H57" s="44">
        <v>126</v>
      </c>
      <c r="I57" s="45">
        <v>8.5500000000000007</v>
      </c>
      <c r="J57" s="46">
        <v>9</v>
      </c>
      <c r="K57" s="46">
        <v>9</v>
      </c>
      <c r="L57" s="46">
        <v>9</v>
      </c>
      <c r="M57" s="46">
        <v>8.8000000000000007</v>
      </c>
      <c r="N57" s="61">
        <v>9</v>
      </c>
      <c r="O57" s="45">
        <v>8.91</v>
      </c>
      <c r="P57" s="47">
        <v>3.91</v>
      </c>
      <c r="Q57" s="58" t="s">
        <v>46</v>
      </c>
      <c r="R57" s="58" t="s">
        <v>46</v>
      </c>
      <c r="S57" s="58" t="s">
        <v>46</v>
      </c>
      <c r="T57" s="58" t="s">
        <v>46</v>
      </c>
      <c r="U57" s="43" t="s">
        <v>85</v>
      </c>
      <c r="V57" s="50"/>
      <c r="W57" s="670" t="s">
        <v>48</v>
      </c>
      <c r="X57" s="671" t="s">
        <v>638</v>
      </c>
    </row>
    <row r="58" spans="1:24" ht="20.25" customHeight="1">
      <c r="A58" s="38">
        <f t="shared" si="0"/>
        <v>50</v>
      </c>
      <c r="B58" s="62">
        <v>1820714953</v>
      </c>
      <c r="C58" s="40" t="s">
        <v>243</v>
      </c>
      <c r="D58" s="41" t="s">
        <v>178</v>
      </c>
      <c r="E58" s="42">
        <v>34193</v>
      </c>
      <c r="F58" s="43" t="s">
        <v>51</v>
      </c>
      <c r="G58" s="43" t="s">
        <v>45</v>
      </c>
      <c r="H58" s="44">
        <v>126</v>
      </c>
      <c r="I58" s="45">
        <v>7.4</v>
      </c>
      <c r="J58" s="46">
        <v>9</v>
      </c>
      <c r="K58" s="46">
        <v>9</v>
      </c>
      <c r="L58" s="46">
        <v>9</v>
      </c>
      <c r="M58" s="46">
        <v>7</v>
      </c>
      <c r="N58" s="61">
        <v>9</v>
      </c>
      <c r="O58" s="45">
        <v>7.76</v>
      </c>
      <c r="P58" s="47">
        <v>3.31</v>
      </c>
      <c r="Q58" s="58" t="s">
        <v>46</v>
      </c>
      <c r="R58" s="58" t="s">
        <v>46</v>
      </c>
      <c r="S58" s="58" t="s">
        <v>46</v>
      </c>
      <c r="T58" s="58" t="s">
        <v>46</v>
      </c>
      <c r="U58" s="43" t="s">
        <v>47</v>
      </c>
      <c r="V58" s="50"/>
      <c r="W58" s="670" t="s">
        <v>48</v>
      </c>
      <c r="X58" s="671" t="s">
        <v>638</v>
      </c>
    </row>
    <row r="59" spans="1:24" ht="20.25" customHeight="1">
      <c r="A59" s="38">
        <f t="shared" si="0"/>
        <v>51</v>
      </c>
      <c r="B59" s="62">
        <v>1820254343</v>
      </c>
      <c r="C59" s="40" t="s">
        <v>244</v>
      </c>
      <c r="D59" s="41" t="s">
        <v>245</v>
      </c>
      <c r="E59" s="42">
        <v>34594</v>
      </c>
      <c r="F59" s="43" t="s">
        <v>65</v>
      </c>
      <c r="G59" s="43" t="s">
        <v>45</v>
      </c>
      <c r="H59" s="44">
        <v>126</v>
      </c>
      <c r="I59" s="45">
        <v>7.92</v>
      </c>
      <c r="J59" s="46">
        <v>8.8000000000000007</v>
      </c>
      <c r="K59" s="46">
        <v>8.8000000000000007</v>
      </c>
      <c r="L59" s="46">
        <v>8.8000000000000007</v>
      </c>
      <c r="M59" s="46">
        <v>8.8000000000000007</v>
      </c>
      <c r="N59" s="61">
        <v>8.8000000000000007</v>
      </c>
      <c r="O59" s="45">
        <v>8.27</v>
      </c>
      <c r="P59" s="47">
        <v>3.66</v>
      </c>
      <c r="Q59" s="58" t="s">
        <v>46</v>
      </c>
      <c r="R59" s="58" t="s">
        <v>46</v>
      </c>
      <c r="S59" s="58" t="s">
        <v>46</v>
      </c>
      <c r="T59" s="58" t="s">
        <v>46</v>
      </c>
      <c r="U59" s="43" t="s">
        <v>85</v>
      </c>
      <c r="V59" s="50"/>
      <c r="W59" s="670" t="s">
        <v>48</v>
      </c>
      <c r="X59" s="671" t="s">
        <v>638</v>
      </c>
    </row>
    <row r="60" spans="1:24" ht="20.25" customHeight="1">
      <c r="A60" s="38">
        <f t="shared" si="0"/>
        <v>52</v>
      </c>
      <c r="B60" s="62">
        <v>1820253662</v>
      </c>
      <c r="C60" s="40" t="s">
        <v>246</v>
      </c>
      <c r="D60" s="41" t="s">
        <v>247</v>
      </c>
      <c r="E60" s="42">
        <v>34533</v>
      </c>
      <c r="F60" s="43" t="s">
        <v>65</v>
      </c>
      <c r="G60" s="43" t="s">
        <v>45</v>
      </c>
      <c r="H60" s="44">
        <v>126</v>
      </c>
      <c r="I60" s="45">
        <v>7.53</v>
      </c>
      <c r="J60" s="46">
        <v>9</v>
      </c>
      <c r="K60" s="46">
        <v>9</v>
      </c>
      <c r="L60" s="46">
        <v>9</v>
      </c>
      <c r="M60" s="46">
        <v>8</v>
      </c>
      <c r="N60" s="61">
        <v>9</v>
      </c>
      <c r="O60" s="45">
        <v>7.88</v>
      </c>
      <c r="P60" s="47">
        <v>3.38</v>
      </c>
      <c r="Q60" s="58" t="s">
        <v>46</v>
      </c>
      <c r="R60" s="58" t="s">
        <v>46</v>
      </c>
      <c r="S60" s="58" t="s">
        <v>46</v>
      </c>
      <c r="T60" s="58" t="s">
        <v>46</v>
      </c>
      <c r="U60" s="43" t="s">
        <v>47</v>
      </c>
      <c r="V60" s="50"/>
      <c r="W60" s="670" t="s">
        <v>48</v>
      </c>
      <c r="X60" s="671" t="s">
        <v>638</v>
      </c>
    </row>
    <row r="61" spans="1:24" ht="20.25" customHeight="1">
      <c r="A61" s="38">
        <f t="shared" si="0"/>
        <v>53</v>
      </c>
      <c r="B61" s="62">
        <v>1820255715</v>
      </c>
      <c r="C61" s="40" t="s">
        <v>248</v>
      </c>
      <c r="D61" s="41" t="s">
        <v>249</v>
      </c>
      <c r="E61" s="42">
        <v>34486</v>
      </c>
      <c r="F61" s="43" t="s">
        <v>65</v>
      </c>
      <c r="G61" s="43" t="s">
        <v>45</v>
      </c>
      <c r="H61" s="44">
        <v>130</v>
      </c>
      <c r="I61" s="45">
        <v>8.01</v>
      </c>
      <c r="J61" s="46">
        <v>9.1</v>
      </c>
      <c r="K61" s="46">
        <v>9.1</v>
      </c>
      <c r="L61" s="46">
        <v>9.1</v>
      </c>
      <c r="M61" s="46">
        <v>8</v>
      </c>
      <c r="N61" s="61">
        <v>9.1</v>
      </c>
      <c r="O61" s="45">
        <v>8.36</v>
      </c>
      <c r="P61" s="47">
        <v>3.64</v>
      </c>
      <c r="Q61" s="58" t="s">
        <v>46</v>
      </c>
      <c r="R61" s="58" t="s">
        <v>46</v>
      </c>
      <c r="S61" s="58" t="s">
        <v>46</v>
      </c>
      <c r="T61" s="58" t="s">
        <v>46</v>
      </c>
      <c r="U61" s="43" t="s">
        <v>85</v>
      </c>
      <c r="V61" s="50"/>
      <c r="W61" s="670" t="s">
        <v>48</v>
      </c>
      <c r="X61" s="671" t="s">
        <v>638</v>
      </c>
    </row>
    <row r="62" spans="1:24" ht="20.25" customHeight="1">
      <c r="A62" s="38">
        <f t="shared" si="0"/>
        <v>54</v>
      </c>
      <c r="B62" s="62">
        <v>1820256445</v>
      </c>
      <c r="C62" s="40" t="s">
        <v>250</v>
      </c>
      <c r="D62" s="41" t="s">
        <v>251</v>
      </c>
      <c r="E62" s="42">
        <v>34641</v>
      </c>
      <c r="F62" s="43" t="s">
        <v>65</v>
      </c>
      <c r="G62" s="43" t="s">
        <v>45</v>
      </c>
      <c r="H62" s="44">
        <v>126</v>
      </c>
      <c r="I62" s="45">
        <v>7.23</v>
      </c>
      <c r="J62" s="46">
        <v>8.1999999999999993</v>
      </c>
      <c r="K62" s="46">
        <v>8.1999999999999993</v>
      </c>
      <c r="L62" s="46">
        <v>8.1999999999999993</v>
      </c>
      <c r="M62" s="46">
        <v>7.5</v>
      </c>
      <c r="N62" s="61">
        <v>8.1999999999999993</v>
      </c>
      <c r="O62" s="45">
        <v>7.55</v>
      </c>
      <c r="P62" s="47">
        <v>3.22</v>
      </c>
      <c r="Q62" s="58" t="s">
        <v>46</v>
      </c>
      <c r="R62" s="58" t="s">
        <v>46</v>
      </c>
      <c r="S62" s="58" t="s">
        <v>46</v>
      </c>
      <c r="T62" s="58" t="s">
        <v>46</v>
      </c>
      <c r="U62" s="43" t="s">
        <v>47</v>
      </c>
      <c r="V62" s="50"/>
      <c r="W62" s="670" t="s">
        <v>48</v>
      </c>
      <c r="X62" s="671" t="s">
        <v>638</v>
      </c>
    </row>
    <row r="63" spans="1:24" s="51" customFormat="1" ht="18.75" customHeight="1">
      <c r="Q63" s="52" t="s">
        <v>30</v>
      </c>
    </row>
    <row r="64" spans="1:24" s="51" customFormat="1" ht="21.75" customHeight="1">
      <c r="B64" s="51" t="s">
        <v>31</v>
      </c>
      <c r="E64" s="51" t="s">
        <v>32</v>
      </c>
      <c r="J64" s="51" t="s">
        <v>33</v>
      </c>
      <c r="R64" s="51" t="s">
        <v>34</v>
      </c>
    </row>
    <row r="65" spans="1:14" s="53" customFormat="1" ht="18" customHeight="1"/>
    <row r="66" spans="1:14" s="53" customFormat="1" ht="18.75" customHeight="1"/>
    <row r="67" spans="1:14" s="53" customFormat="1" ht="10.5" customHeight="1"/>
    <row r="68" spans="1:14" s="53" customFormat="1" ht="22.5" customHeight="1"/>
    <row r="69" spans="1:14" s="53" customFormat="1" ht="17.25" customHeight="1">
      <c r="A69" s="51"/>
      <c r="B69" s="51" t="s">
        <v>35</v>
      </c>
      <c r="C69" s="51"/>
      <c r="E69" s="51" t="s">
        <v>36</v>
      </c>
      <c r="F69" s="51"/>
      <c r="G69" s="51"/>
      <c r="H69" s="51"/>
      <c r="I69" s="51"/>
      <c r="J69" s="51" t="s">
        <v>37</v>
      </c>
      <c r="K69" s="51"/>
      <c r="M69" s="51"/>
      <c r="N69" s="51"/>
    </row>
  </sheetData>
  <mergeCells count="22">
    <mergeCell ref="G5:G7"/>
    <mergeCell ref="H5:H7"/>
    <mergeCell ref="I5:I7"/>
    <mergeCell ref="J5:N5"/>
    <mergeCell ref="A5:A7"/>
    <mergeCell ref="B5:B7"/>
    <mergeCell ref="C5:D7"/>
    <mergeCell ref="E5:E7"/>
    <mergeCell ref="F5:F7"/>
    <mergeCell ref="V5:V7"/>
    <mergeCell ref="W5:W7"/>
    <mergeCell ref="J6:J7"/>
    <mergeCell ref="K6:K7"/>
    <mergeCell ref="L6:L7"/>
    <mergeCell ref="M6:M7"/>
    <mergeCell ref="N6:N7"/>
    <mergeCell ref="O5:P6"/>
    <mergeCell ref="Q5:Q7"/>
    <mergeCell ref="R5:R7"/>
    <mergeCell ref="S5:S7"/>
    <mergeCell ref="T5:T7"/>
    <mergeCell ref="U5:U7"/>
  </mergeCells>
  <conditionalFormatting sqref="J9:M16">
    <cfRule type="cellIs" dxfId="499" priority="71" stopIfTrue="1" operator="lessThan">
      <formula>5.5</formula>
    </cfRule>
  </conditionalFormatting>
  <conditionalFormatting sqref="Q9:R16">
    <cfRule type="cellIs" dxfId="497" priority="69" operator="lessThan">
      <formula>5</formula>
    </cfRule>
  </conditionalFormatting>
  <conditionalFormatting sqref="Q9:R16">
    <cfRule type="cellIs" dxfId="496" priority="68" stopIfTrue="1" operator="notEqual">
      <formula>"CNTN"</formula>
    </cfRule>
  </conditionalFormatting>
  <conditionalFormatting sqref="Q9:R16">
    <cfRule type="notContainsBlanks" dxfId="495" priority="66" stopIfTrue="1">
      <formula>LEN(TRIM(Q9))&gt;0</formula>
    </cfRule>
    <cfRule type="cellIs" dxfId="494" priority="67" operator="between">
      <formula>0</formula>
      <formula>3.9</formula>
    </cfRule>
  </conditionalFormatting>
  <conditionalFormatting sqref="Q9:T16">
    <cfRule type="notContainsBlanks" priority="65" stopIfTrue="1">
      <formula>LEN(TRIM(Q9))&gt;0</formula>
    </cfRule>
  </conditionalFormatting>
  <conditionalFormatting sqref="S9:T16">
    <cfRule type="cellIs" dxfId="493" priority="64" stopIfTrue="1" operator="equal">
      <formula>0</formula>
    </cfRule>
  </conditionalFormatting>
  <conditionalFormatting sqref="N9:N16">
    <cfRule type="cellIs" dxfId="492" priority="63" stopIfTrue="1" operator="lessThan">
      <formula>5.5</formula>
    </cfRule>
  </conditionalFormatting>
  <conditionalFormatting sqref="R9:R16">
    <cfRule type="cellIs" dxfId="491" priority="62" stopIfTrue="1" operator="equal">
      <formula>0</formula>
    </cfRule>
  </conditionalFormatting>
  <conditionalFormatting sqref="Q9:Q16">
    <cfRule type="cellIs" dxfId="490" priority="61" stopIfTrue="1" operator="equal">
      <formula>0</formula>
    </cfRule>
  </conditionalFormatting>
  <conditionalFormatting sqref="J17:M43 J45:M62">
    <cfRule type="cellIs" dxfId="489" priority="60" stopIfTrue="1" operator="lessThan">
      <formula>5.5</formula>
    </cfRule>
  </conditionalFormatting>
  <conditionalFormatting sqref="W22 W24 W33 W55">
    <cfRule type="cellIs" dxfId="488" priority="59" operator="between">
      <formula>0</formula>
      <formula>3.9</formula>
    </cfRule>
  </conditionalFormatting>
  <conditionalFormatting sqref="Q17:R43 W22 W24 W33 W55 Q45:R62">
    <cfRule type="cellIs" dxfId="487" priority="58" operator="lessThan">
      <formula>5</formula>
    </cfRule>
  </conditionalFormatting>
  <conditionalFormatting sqref="Q17:R43 W22 W24 W33 W55 Q45:R62">
    <cfRule type="cellIs" dxfId="486" priority="57" stopIfTrue="1" operator="notEqual">
      <formula>"CNTN"</formula>
    </cfRule>
  </conditionalFormatting>
  <conditionalFormatting sqref="Q17:R43 Q45:R62">
    <cfRule type="notContainsBlanks" dxfId="485" priority="55" stopIfTrue="1">
      <formula>LEN(TRIM(Q17))&gt;0</formula>
    </cfRule>
    <cfRule type="cellIs" dxfId="484" priority="56" operator="between">
      <formula>0</formula>
      <formula>3.9</formula>
    </cfRule>
  </conditionalFormatting>
  <conditionalFormatting sqref="Q17:T43 Q45:T62">
    <cfRule type="notContainsBlanks" priority="54" stopIfTrue="1">
      <formula>LEN(TRIM(Q17))&gt;0</formula>
    </cfRule>
  </conditionalFormatting>
  <conditionalFormatting sqref="S17:T43 S45:T62">
    <cfRule type="cellIs" dxfId="483" priority="53" stopIfTrue="1" operator="equal">
      <formula>0</formula>
    </cfRule>
  </conditionalFormatting>
  <conditionalFormatting sqref="N17:N43 N45:N62">
    <cfRule type="cellIs" dxfId="482" priority="52" stopIfTrue="1" operator="lessThan">
      <formula>5.5</formula>
    </cfRule>
  </conditionalFormatting>
  <conditionalFormatting sqref="R17:R43 R45:R62">
    <cfRule type="cellIs" dxfId="481" priority="51" stopIfTrue="1" operator="equal">
      <formula>0</formula>
    </cfRule>
  </conditionalFormatting>
  <conditionalFormatting sqref="Q17:Q43 Q45:Q62">
    <cfRule type="cellIs" dxfId="480" priority="50" stopIfTrue="1" operator="equal">
      <formula>0</formula>
    </cfRule>
  </conditionalFormatting>
  <conditionalFormatting sqref="W9:W15">
    <cfRule type="cellIs" dxfId="479" priority="49" operator="between">
      <formula>0</formula>
      <formula>3.9</formula>
    </cfRule>
  </conditionalFormatting>
  <conditionalFormatting sqref="W9:W15">
    <cfRule type="cellIs" dxfId="478" priority="48" operator="lessThan">
      <formula>5</formula>
    </cfRule>
  </conditionalFormatting>
  <conditionalFormatting sqref="W9:W15">
    <cfRule type="cellIs" dxfId="477" priority="47" stopIfTrue="1" operator="notEqual">
      <formula>"CNTN"</formula>
    </cfRule>
  </conditionalFormatting>
  <conditionalFormatting sqref="W17:W21">
    <cfRule type="cellIs" dxfId="476" priority="46" operator="between">
      <formula>0</formula>
      <formula>3.9</formula>
    </cfRule>
  </conditionalFormatting>
  <conditionalFormatting sqref="W17:W21">
    <cfRule type="cellIs" dxfId="475" priority="45" operator="lessThan">
      <formula>5</formula>
    </cfRule>
  </conditionalFormatting>
  <conditionalFormatting sqref="W17:W21">
    <cfRule type="cellIs" dxfId="474" priority="44" stopIfTrue="1" operator="notEqual">
      <formula>"CNTN"</formula>
    </cfRule>
  </conditionalFormatting>
  <conditionalFormatting sqref="W23">
    <cfRule type="cellIs" dxfId="473" priority="43" operator="between">
      <formula>0</formula>
      <formula>3.9</formula>
    </cfRule>
  </conditionalFormatting>
  <conditionalFormatting sqref="W23">
    <cfRule type="cellIs" dxfId="472" priority="42" operator="lessThan">
      <formula>5</formula>
    </cfRule>
  </conditionalFormatting>
  <conditionalFormatting sqref="W23">
    <cfRule type="cellIs" dxfId="471" priority="41" stopIfTrue="1" operator="notEqual">
      <formula>"CNTN"</formula>
    </cfRule>
  </conditionalFormatting>
  <conditionalFormatting sqref="W25:W29">
    <cfRule type="cellIs" dxfId="470" priority="40" operator="between">
      <formula>0</formula>
      <formula>3.9</formula>
    </cfRule>
  </conditionalFormatting>
  <conditionalFormatting sqref="W25:W29">
    <cfRule type="cellIs" dxfId="469" priority="39" operator="lessThan">
      <formula>5</formula>
    </cfRule>
  </conditionalFormatting>
  <conditionalFormatting sqref="W25:W29">
    <cfRule type="cellIs" dxfId="468" priority="38" stopIfTrue="1" operator="notEqual">
      <formula>"CNTN"</formula>
    </cfRule>
  </conditionalFormatting>
  <conditionalFormatting sqref="W30:W32">
    <cfRule type="cellIs" dxfId="467" priority="37" operator="between">
      <formula>0</formula>
      <formula>3.9</formula>
    </cfRule>
  </conditionalFormatting>
  <conditionalFormatting sqref="W30:W32">
    <cfRule type="cellIs" dxfId="466" priority="36" operator="lessThan">
      <formula>5</formula>
    </cfRule>
  </conditionalFormatting>
  <conditionalFormatting sqref="W30:W32">
    <cfRule type="cellIs" dxfId="465" priority="35" stopIfTrue="1" operator="notEqual">
      <formula>"CNTN"</formula>
    </cfRule>
  </conditionalFormatting>
  <conditionalFormatting sqref="W34:W38">
    <cfRule type="cellIs" dxfId="464" priority="34" operator="between">
      <formula>0</formula>
      <formula>3.9</formula>
    </cfRule>
  </conditionalFormatting>
  <conditionalFormatting sqref="W34:W38">
    <cfRule type="cellIs" dxfId="463" priority="33" operator="lessThan">
      <formula>5</formula>
    </cfRule>
  </conditionalFormatting>
  <conditionalFormatting sqref="W34:W38">
    <cfRule type="cellIs" dxfId="462" priority="32" stopIfTrue="1" operator="notEqual">
      <formula>"CNTN"</formula>
    </cfRule>
  </conditionalFormatting>
  <conditionalFormatting sqref="W39:W43">
    <cfRule type="cellIs" dxfId="461" priority="31" operator="between">
      <formula>0</formula>
      <formula>3.9</formula>
    </cfRule>
  </conditionalFormatting>
  <conditionalFormatting sqref="W39:W43">
    <cfRule type="cellIs" dxfId="460" priority="30" operator="lessThan">
      <formula>5</formula>
    </cfRule>
  </conditionalFormatting>
  <conditionalFormatting sqref="W39:W43">
    <cfRule type="cellIs" dxfId="459" priority="29" stopIfTrue="1" operator="notEqual">
      <formula>"CNTN"</formula>
    </cfRule>
  </conditionalFormatting>
  <conditionalFormatting sqref="W45:W48">
    <cfRule type="cellIs" dxfId="458" priority="28" operator="between">
      <formula>0</formula>
      <formula>3.9</formula>
    </cfRule>
  </conditionalFormatting>
  <conditionalFormatting sqref="W45:W48">
    <cfRule type="cellIs" dxfId="457" priority="27" operator="lessThan">
      <formula>5</formula>
    </cfRule>
  </conditionalFormatting>
  <conditionalFormatting sqref="W45:W48">
    <cfRule type="cellIs" dxfId="456" priority="26" stopIfTrue="1" operator="notEqual">
      <formula>"CNTN"</formula>
    </cfRule>
  </conditionalFormatting>
  <conditionalFormatting sqref="W49:W54">
    <cfRule type="cellIs" dxfId="455" priority="25" operator="between">
      <formula>0</formula>
      <formula>3.9</formula>
    </cfRule>
  </conditionalFormatting>
  <conditionalFormatting sqref="W49:W54">
    <cfRule type="cellIs" dxfId="454" priority="24" operator="lessThan">
      <formula>5</formula>
    </cfRule>
  </conditionalFormatting>
  <conditionalFormatting sqref="W49:W54">
    <cfRule type="cellIs" dxfId="453" priority="23" stopIfTrue="1" operator="notEqual">
      <formula>"CNTN"</formula>
    </cfRule>
  </conditionalFormatting>
  <conditionalFormatting sqref="W56:W59">
    <cfRule type="cellIs" dxfId="452" priority="22" operator="between">
      <formula>0</formula>
      <formula>3.9</formula>
    </cfRule>
  </conditionalFormatting>
  <conditionalFormatting sqref="W56:W59">
    <cfRule type="cellIs" dxfId="451" priority="21" operator="lessThan">
      <formula>5</formula>
    </cfRule>
  </conditionalFormatting>
  <conditionalFormatting sqref="W56:W59">
    <cfRule type="cellIs" dxfId="450" priority="20" stopIfTrue="1" operator="notEqual">
      <formula>"CNTN"</formula>
    </cfRule>
  </conditionalFormatting>
  <conditionalFormatting sqref="W60:W62">
    <cfRule type="cellIs" dxfId="449" priority="19" operator="between">
      <formula>0</formula>
      <formula>3.9</formula>
    </cfRule>
  </conditionalFormatting>
  <conditionalFormatting sqref="W60:W62">
    <cfRule type="cellIs" dxfId="448" priority="18" operator="lessThan">
      <formula>5</formula>
    </cfRule>
  </conditionalFormatting>
  <conditionalFormatting sqref="W60:W62">
    <cfRule type="cellIs" dxfId="447" priority="17" stopIfTrue="1" operator="notEqual">
      <formula>"CNTN"</formula>
    </cfRule>
  </conditionalFormatting>
  <conditionalFormatting sqref="J44:M44">
    <cfRule type="cellIs" dxfId="446" priority="16" stopIfTrue="1" operator="lessThan">
      <formula>5.5</formula>
    </cfRule>
  </conditionalFormatting>
  <conditionalFormatting sqref="Q44:R44">
    <cfRule type="cellIs" dxfId="445" priority="15" operator="lessThan">
      <formula>5</formula>
    </cfRule>
  </conditionalFormatting>
  <conditionalFormatting sqref="Q44:R44">
    <cfRule type="cellIs" dxfId="444" priority="14" stopIfTrue="1" operator="notEqual">
      <formula>"CNTN"</formula>
    </cfRule>
  </conditionalFormatting>
  <conditionalFormatting sqref="Q44:R44">
    <cfRule type="notContainsBlanks" dxfId="443" priority="12" stopIfTrue="1">
      <formula>LEN(TRIM(Q44))&gt;0</formula>
    </cfRule>
    <cfRule type="cellIs" dxfId="442" priority="13" operator="between">
      <formula>0</formula>
      <formula>3.9</formula>
    </cfRule>
  </conditionalFormatting>
  <conditionalFormatting sqref="Q44:T44">
    <cfRule type="notContainsBlanks" priority="11" stopIfTrue="1">
      <formula>LEN(TRIM(Q44))&gt;0</formula>
    </cfRule>
  </conditionalFormatting>
  <conditionalFormatting sqref="S44:T44">
    <cfRule type="cellIs" dxfId="441" priority="10" stopIfTrue="1" operator="equal">
      <formula>0</formula>
    </cfRule>
  </conditionalFormatting>
  <conditionalFormatting sqref="N44">
    <cfRule type="cellIs" dxfId="440" priority="9" stopIfTrue="1" operator="lessThan">
      <formula>5.5</formula>
    </cfRule>
  </conditionalFormatting>
  <conditionalFormatting sqref="R44">
    <cfRule type="cellIs" dxfId="439" priority="8" stopIfTrue="1" operator="equal">
      <formula>0</formula>
    </cfRule>
  </conditionalFormatting>
  <conditionalFormatting sqref="Q44">
    <cfRule type="cellIs" dxfId="438" priority="7" stopIfTrue="1" operator="equal">
      <formula>0</formula>
    </cfRule>
  </conditionalFormatting>
  <conditionalFormatting sqref="W44">
    <cfRule type="cellIs" dxfId="437" priority="6" operator="between">
      <formula>0</formula>
      <formula>3.9</formula>
    </cfRule>
  </conditionalFormatting>
  <conditionalFormatting sqref="W44">
    <cfRule type="cellIs" dxfId="436" priority="5" operator="lessThan">
      <formula>5</formula>
    </cfRule>
  </conditionalFormatting>
  <conditionalFormatting sqref="W44">
    <cfRule type="cellIs" dxfId="435" priority="4" stopIfTrue="1" operator="notEqual">
      <formula>"CNTN"</formula>
    </cfRule>
  </conditionalFormatting>
  <conditionalFormatting sqref="W16">
    <cfRule type="cellIs" dxfId="6" priority="3" operator="between">
      <formula>0</formula>
      <formula>3.9</formula>
    </cfRule>
  </conditionalFormatting>
  <conditionalFormatting sqref="W16">
    <cfRule type="cellIs" dxfId="4" priority="2" operator="lessThan">
      <formula>5</formula>
    </cfRule>
  </conditionalFormatting>
  <conditionalFormatting sqref="W16">
    <cfRule type="cellIs" dxfId="2"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75"/>
  <sheetViews>
    <sheetView zoomScale="85" zoomScaleNormal="85" workbookViewId="0">
      <pane xSplit="4" ySplit="8" topLeftCell="E15" activePane="bottomRight" state="frozen"/>
      <selection pane="topRight" activeCell="E1" sqref="E1"/>
      <selection pane="bottomLeft" activeCell="A9" sqref="A9"/>
      <selection pane="bottomRight" activeCell="W19" sqref="W19:X19"/>
    </sheetView>
  </sheetViews>
  <sheetFormatPr defaultRowHeight="21" customHeight="1"/>
  <cols>
    <col min="1" max="1" width="4.7109375" style="9" customWidth="1"/>
    <col min="2" max="2" width="10.140625" style="9" customWidth="1"/>
    <col min="3" max="3" width="14.7109375" style="9" customWidth="1"/>
    <col min="4" max="4" width="5.85546875" style="9" customWidth="1"/>
    <col min="5" max="5" width="10.57031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 style="9" customWidth="1"/>
    <col min="15" max="16" width="5.28515625" style="9" customWidth="1"/>
    <col min="17" max="20" width="4" style="9" customWidth="1"/>
    <col min="21" max="21" width="6.140625" style="9" customWidth="1"/>
    <col min="22" max="22" width="8.140625" style="9" customWidth="1"/>
    <col min="23" max="23" width="8" style="9" customWidth="1"/>
    <col min="24" max="24" width="9.140625" style="9" customWidth="1"/>
    <col min="25" max="226" width="9.140625" style="9"/>
    <col min="227" max="227" width="4.7109375" style="9" customWidth="1"/>
    <col min="228" max="228" width="10.140625" style="9" customWidth="1"/>
    <col min="229" max="229" width="16.140625" style="9" customWidth="1"/>
    <col min="230" max="230" width="6.28515625" style="9" customWidth="1"/>
    <col min="231" max="231" width="9.85546875" style="9" customWidth="1"/>
    <col min="232" max="232" width="9.140625" style="9" customWidth="1"/>
    <col min="233" max="234" width="6" style="9" customWidth="1"/>
    <col min="235" max="235" width="5.7109375" style="9" customWidth="1"/>
    <col min="236" max="239" width="4.85546875" style="9" customWidth="1"/>
    <col min="240" max="240" width="5.85546875" style="9" customWidth="1"/>
    <col min="241" max="241" width="6.28515625" style="9" customWidth="1"/>
    <col min="242" max="242" width="6" style="9" customWidth="1"/>
    <col min="243" max="246" width="4.7109375" style="9" customWidth="1"/>
    <col min="247" max="247" width="9.5703125" style="9" customWidth="1"/>
    <col min="248" max="248" width="7.5703125" style="9" customWidth="1"/>
    <col min="249" max="249" width="12.5703125" style="9" customWidth="1"/>
    <col min="250" max="250" width="7.28515625" style="9" customWidth="1"/>
    <col min="251" max="253" width="9.140625" style="9" customWidth="1"/>
    <col min="254" max="254" width="10.7109375" style="9" customWidth="1"/>
    <col min="255" max="482" width="9.140625" style="9"/>
    <col min="483" max="483" width="4.7109375" style="9" customWidth="1"/>
    <col min="484" max="484" width="10.140625" style="9" customWidth="1"/>
    <col min="485" max="485" width="16.140625" style="9" customWidth="1"/>
    <col min="486" max="486" width="6.28515625" style="9" customWidth="1"/>
    <col min="487" max="487" width="9.85546875" style="9" customWidth="1"/>
    <col min="488" max="488" width="9.140625" style="9" customWidth="1"/>
    <col min="489" max="490" width="6" style="9" customWidth="1"/>
    <col min="491" max="491" width="5.7109375" style="9" customWidth="1"/>
    <col min="492" max="495" width="4.85546875" style="9" customWidth="1"/>
    <col min="496" max="496" width="5.85546875" style="9" customWidth="1"/>
    <col min="497" max="497" width="6.28515625" style="9" customWidth="1"/>
    <col min="498" max="498" width="6" style="9" customWidth="1"/>
    <col min="499" max="502" width="4.7109375" style="9" customWidth="1"/>
    <col min="503" max="503" width="9.5703125" style="9" customWidth="1"/>
    <col min="504" max="504" width="7.5703125" style="9" customWidth="1"/>
    <col min="505" max="505" width="12.5703125" style="9" customWidth="1"/>
    <col min="506" max="506" width="7.28515625" style="9" customWidth="1"/>
    <col min="507" max="509" width="9.140625" style="9" customWidth="1"/>
    <col min="510" max="510" width="10.7109375" style="9" customWidth="1"/>
    <col min="511" max="738" width="9.140625" style="9"/>
    <col min="739" max="739" width="4.7109375" style="9" customWidth="1"/>
    <col min="740" max="740" width="10.140625" style="9" customWidth="1"/>
    <col min="741" max="741" width="16.140625" style="9" customWidth="1"/>
    <col min="742" max="742" width="6.28515625" style="9" customWidth="1"/>
    <col min="743" max="743" width="9.85546875" style="9" customWidth="1"/>
    <col min="744" max="744" width="9.140625" style="9" customWidth="1"/>
    <col min="745" max="746" width="6" style="9" customWidth="1"/>
    <col min="747" max="747" width="5.7109375" style="9" customWidth="1"/>
    <col min="748" max="751" width="4.85546875" style="9" customWidth="1"/>
    <col min="752" max="752" width="5.85546875" style="9" customWidth="1"/>
    <col min="753" max="753" width="6.28515625" style="9" customWidth="1"/>
    <col min="754" max="754" width="6" style="9" customWidth="1"/>
    <col min="755" max="758" width="4.7109375" style="9" customWidth="1"/>
    <col min="759" max="759" width="9.5703125" style="9" customWidth="1"/>
    <col min="760" max="760" width="7.5703125" style="9" customWidth="1"/>
    <col min="761" max="761" width="12.5703125" style="9" customWidth="1"/>
    <col min="762" max="762" width="7.28515625" style="9" customWidth="1"/>
    <col min="763" max="765" width="9.140625" style="9" customWidth="1"/>
    <col min="766" max="766" width="10.7109375" style="9" customWidth="1"/>
    <col min="767" max="994" width="9.140625" style="9"/>
    <col min="995" max="995" width="4.7109375" style="9" customWidth="1"/>
    <col min="996" max="996" width="10.140625" style="9" customWidth="1"/>
    <col min="997" max="997" width="16.140625" style="9" customWidth="1"/>
    <col min="998" max="998" width="6.28515625" style="9" customWidth="1"/>
    <col min="999" max="999" width="9.85546875" style="9" customWidth="1"/>
    <col min="1000" max="1000" width="9.140625" style="9" customWidth="1"/>
    <col min="1001" max="1002" width="6" style="9" customWidth="1"/>
    <col min="1003" max="1003" width="5.7109375" style="9" customWidth="1"/>
    <col min="1004" max="1007" width="4.85546875" style="9" customWidth="1"/>
    <col min="1008" max="1008" width="5.85546875" style="9" customWidth="1"/>
    <col min="1009" max="1009" width="6.28515625" style="9" customWidth="1"/>
    <col min="1010" max="1010" width="6" style="9" customWidth="1"/>
    <col min="1011" max="1014" width="4.7109375" style="9" customWidth="1"/>
    <col min="1015" max="1015" width="9.5703125" style="9" customWidth="1"/>
    <col min="1016" max="1016" width="7.5703125" style="9" customWidth="1"/>
    <col min="1017" max="1017" width="12.5703125" style="9" customWidth="1"/>
    <col min="1018" max="1018" width="7.28515625" style="9" customWidth="1"/>
    <col min="1019" max="1021" width="9.140625" style="9" customWidth="1"/>
    <col min="1022" max="1022" width="10.7109375" style="9" customWidth="1"/>
    <col min="1023" max="1250" width="9.140625" style="9"/>
    <col min="1251" max="1251" width="4.7109375" style="9" customWidth="1"/>
    <col min="1252" max="1252" width="10.140625" style="9" customWidth="1"/>
    <col min="1253" max="1253" width="16.140625" style="9" customWidth="1"/>
    <col min="1254" max="1254" width="6.28515625" style="9" customWidth="1"/>
    <col min="1255" max="1255" width="9.85546875" style="9" customWidth="1"/>
    <col min="1256" max="1256" width="9.140625" style="9" customWidth="1"/>
    <col min="1257" max="1258" width="6" style="9" customWidth="1"/>
    <col min="1259" max="1259" width="5.7109375" style="9" customWidth="1"/>
    <col min="1260" max="1263" width="4.85546875" style="9" customWidth="1"/>
    <col min="1264" max="1264" width="5.85546875" style="9" customWidth="1"/>
    <col min="1265" max="1265" width="6.28515625" style="9" customWidth="1"/>
    <col min="1266" max="1266" width="6" style="9" customWidth="1"/>
    <col min="1267" max="1270" width="4.7109375" style="9" customWidth="1"/>
    <col min="1271" max="1271" width="9.5703125" style="9" customWidth="1"/>
    <col min="1272" max="1272" width="7.5703125" style="9" customWidth="1"/>
    <col min="1273" max="1273" width="12.5703125" style="9" customWidth="1"/>
    <col min="1274" max="1274" width="7.28515625" style="9" customWidth="1"/>
    <col min="1275" max="1277" width="9.140625" style="9" customWidth="1"/>
    <col min="1278" max="1278" width="10.7109375" style="9" customWidth="1"/>
    <col min="1279" max="1506" width="9.140625" style="9"/>
    <col min="1507" max="1507" width="4.7109375" style="9" customWidth="1"/>
    <col min="1508" max="1508" width="10.140625" style="9" customWidth="1"/>
    <col min="1509" max="1509" width="16.140625" style="9" customWidth="1"/>
    <col min="1510" max="1510" width="6.28515625" style="9" customWidth="1"/>
    <col min="1511" max="1511" width="9.85546875" style="9" customWidth="1"/>
    <col min="1512" max="1512" width="9.140625" style="9" customWidth="1"/>
    <col min="1513" max="1514" width="6" style="9" customWidth="1"/>
    <col min="1515" max="1515" width="5.7109375" style="9" customWidth="1"/>
    <col min="1516" max="1519" width="4.85546875" style="9" customWidth="1"/>
    <col min="1520" max="1520" width="5.85546875" style="9" customWidth="1"/>
    <col min="1521" max="1521" width="6.28515625" style="9" customWidth="1"/>
    <col min="1522" max="1522" width="6" style="9" customWidth="1"/>
    <col min="1523" max="1526" width="4.7109375" style="9" customWidth="1"/>
    <col min="1527" max="1527" width="9.5703125" style="9" customWidth="1"/>
    <col min="1528" max="1528" width="7.5703125" style="9" customWidth="1"/>
    <col min="1529" max="1529" width="12.5703125" style="9" customWidth="1"/>
    <col min="1530" max="1530" width="7.28515625" style="9" customWidth="1"/>
    <col min="1531" max="1533" width="9.140625" style="9" customWidth="1"/>
    <col min="1534" max="1534" width="10.7109375" style="9" customWidth="1"/>
    <col min="1535" max="1762" width="9.140625" style="9"/>
    <col min="1763" max="1763" width="4.7109375" style="9" customWidth="1"/>
    <col min="1764" max="1764" width="10.140625" style="9" customWidth="1"/>
    <col min="1765" max="1765" width="16.140625" style="9" customWidth="1"/>
    <col min="1766" max="1766" width="6.28515625" style="9" customWidth="1"/>
    <col min="1767" max="1767" width="9.85546875" style="9" customWidth="1"/>
    <col min="1768" max="1768" width="9.140625" style="9" customWidth="1"/>
    <col min="1769" max="1770" width="6" style="9" customWidth="1"/>
    <col min="1771" max="1771" width="5.7109375" style="9" customWidth="1"/>
    <col min="1772" max="1775" width="4.85546875" style="9" customWidth="1"/>
    <col min="1776" max="1776" width="5.85546875" style="9" customWidth="1"/>
    <col min="1777" max="1777" width="6.28515625" style="9" customWidth="1"/>
    <col min="1778" max="1778" width="6" style="9" customWidth="1"/>
    <col min="1779" max="1782" width="4.7109375" style="9" customWidth="1"/>
    <col min="1783" max="1783" width="9.5703125" style="9" customWidth="1"/>
    <col min="1784" max="1784" width="7.5703125" style="9" customWidth="1"/>
    <col min="1785" max="1785" width="12.5703125" style="9" customWidth="1"/>
    <col min="1786" max="1786" width="7.28515625" style="9" customWidth="1"/>
    <col min="1787" max="1789" width="9.140625" style="9" customWidth="1"/>
    <col min="1790" max="1790" width="10.7109375" style="9" customWidth="1"/>
    <col min="1791" max="2018" width="9.140625" style="9"/>
    <col min="2019" max="2019" width="4.7109375" style="9" customWidth="1"/>
    <col min="2020" max="2020" width="10.140625" style="9" customWidth="1"/>
    <col min="2021" max="2021" width="16.140625" style="9" customWidth="1"/>
    <col min="2022" max="2022" width="6.28515625" style="9" customWidth="1"/>
    <col min="2023" max="2023" width="9.85546875" style="9" customWidth="1"/>
    <col min="2024" max="2024" width="9.140625" style="9" customWidth="1"/>
    <col min="2025" max="2026" width="6" style="9" customWidth="1"/>
    <col min="2027" max="2027" width="5.7109375" style="9" customWidth="1"/>
    <col min="2028" max="2031" width="4.85546875" style="9" customWidth="1"/>
    <col min="2032" max="2032" width="5.85546875" style="9" customWidth="1"/>
    <col min="2033" max="2033" width="6.28515625" style="9" customWidth="1"/>
    <col min="2034" max="2034" width="6" style="9" customWidth="1"/>
    <col min="2035" max="2038" width="4.7109375" style="9" customWidth="1"/>
    <col min="2039" max="2039" width="9.5703125" style="9" customWidth="1"/>
    <col min="2040" max="2040" width="7.5703125" style="9" customWidth="1"/>
    <col min="2041" max="2041" width="12.5703125" style="9" customWidth="1"/>
    <col min="2042" max="2042" width="7.28515625" style="9" customWidth="1"/>
    <col min="2043" max="2045" width="9.140625" style="9" customWidth="1"/>
    <col min="2046" max="2046" width="10.7109375" style="9" customWidth="1"/>
    <col min="2047" max="2274" width="9.140625" style="9"/>
    <col min="2275" max="2275" width="4.7109375" style="9" customWidth="1"/>
    <col min="2276" max="2276" width="10.140625" style="9" customWidth="1"/>
    <col min="2277" max="2277" width="16.140625" style="9" customWidth="1"/>
    <col min="2278" max="2278" width="6.28515625" style="9" customWidth="1"/>
    <col min="2279" max="2279" width="9.85546875" style="9" customWidth="1"/>
    <col min="2280" max="2280" width="9.140625" style="9" customWidth="1"/>
    <col min="2281" max="2282" width="6" style="9" customWidth="1"/>
    <col min="2283" max="2283" width="5.7109375" style="9" customWidth="1"/>
    <col min="2284" max="2287" width="4.85546875" style="9" customWidth="1"/>
    <col min="2288" max="2288" width="5.85546875" style="9" customWidth="1"/>
    <col min="2289" max="2289" width="6.28515625" style="9" customWidth="1"/>
    <col min="2290" max="2290" width="6" style="9" customWidth="1"/>
    <col min="2291" max="2294" width="4.7109375" style="9" customWidth="1"/>
    <col min="2295" max="2295" width="9.5703125" style="9" customWidth="1"/>
    <col min="2296" max="2296" width="7.5703125" style="9" customWidth="1"/>
    <col min="2297" max="2297" width="12.5703125" style="9" customWidth="1"/>
    <col min="2298" max="2298" width="7.28515625" style="9" customWidth="1"/>
    <col min="2299" max="2301" width="9.140625" style="9" customWidth="1"/>
    <col min="2302" max="2302" width="10.7109375" style="9" customWidth="1"/>
    <col min="2303" max="2530" width="9.140625" style="9"/>
    <col min="2531" max="2531" width="4.7109375" style="9" customWidth="1"/>
    <col min="2532" max="2532" width="10.140625" style="9" customWidth="1"/>
    <col min="2533" max="2533" width="16.140625" style="9" customWidth="1"/>
    <col min="2534" max="2534" width="6.28515625" style="9" customWidth="1"/>
    <col min="2535" max="2535" width="9.85546875" style="9" customWidth="1"/>
    <col min="2536" max="2536" width="9.140625" style="9" customWidth="1"/>
    <col min="2537" max="2538" width="6" style="9" customWidth="1"/>
    <col min="2539" max="2539" width="5.7109375" style="9" customWidth="1"/>
    <col min="2540" max="2543" width="4.85546875" style="9" customWidth="1"/>
    <col min="2544" max="2544" width="5.85546875" style="9" customWidth="1"/>
    <col min="2545" max="2545" width="6.28515625" style="9" customWidth="1"/>
    <col min="2546" max="2546" width="6" style="9" customWidth="1"/>
    <col min="2547" max="2550" width="4.7109375" style="9" customWidth="1"/>
    <col min="2551" max="2551" width="9.5703125" style="9" customWidth="1"/>
    <col min="2552" max="2552" width="7.5703125" style="9" customWidth="1"/>
    <col min="2553" max="2553" width="12.5703125" style="9" customWidth="1"/>
    <col min="2554" max="2554" width="7.28515625" style="9" customWidth="1"/>
    <col min="2555" max="2557" width="9.140625" style="9" customWidth="1"/>
    <col min="2558" max="2558" width="10.7109375" style="9" customWidth="1"/>
    <col min="2559" max="2786" width="9.140625" style="9"/>
    <col min="2787" max="2787" width="4.7109375" style="9" customWidth="1"/>
    <col min="2788" max="2788" width="10.140625" style="9" customWidth="1"/>
    <col min="2789" max="2789" width="16.140625" style="9" customWidth="1"/>
    <col min="2790" max="2790" width="6.28515625" style="9" customWidth="1"/>
    <col min="2791" max="2791" width="9.85546875" style="9" customWidth="1"/>
    <col min="2792" max="2792" width="9.140625" style="9" customWidth="1"/>
    <col min="2793" max="2794" width="6" style="9" customWidth="1"/>
    <col min="2795" max="2795" width="5.7109375" style="9" customWidth="1"/>
    <col min="2796" max="2799" width="4.85546875" style="9" customWidth="1"/>
    <col min="2800" max="2800" width="5.85546875" style="9" customWidth="1"/>
    <col min="2801" max="2801" width="6.28515625" style="9" customWidth="1"/>
    <col min="2802" max="2802" width="6" style="9" customWidth="1"/>
    <col min="2803" max="2806" width="4.7109375" style="9" customWidth="1"/>
    <col min="2807" max="2807" width="9.5703125" style="9" customWidth="1"/>
    <col min="2808" max="2808" width="7.5703125" style="9" customWidth="1"/>
    <col min="2809" max="2809" width="12.5703125" style="9" customWidth="1"/>
    <col min="2810" max="2810" width="7.28515625" style="9" customWidth="1"/>
    <col min="2811" max="2813" width="9.140625" style="9" customWidth="1"/>
    <col min="2814" max="2814" width="10.7109375" style="9" customWidth="1"/>
    <col min="2815" max="3042" width="9.140625" style="9"/>
    <col min="3043" max="3043" width="4.7109375" style="9" customWidth="1"/>
    <col min="3044" max="3044" width="10.140625" style="9" customWidth="1"/>
    <col min="3045" max="3045" width="16.140625" style="9" customWidth="1"/>
    <col min="3046" max="3046" width="6.28515625" style="9" customWidth="1"/>
    <col min="3047" max="3047" width="9.85546875" style="9" customWidth="1"/>
    <col min="3048" max="3048" width="9.140625" style="9" customWidth="1"/>
    <col min="3049" max="3050" width="6" style="9" customWidth="1"/>
    <col min="3051" max="3051" width="5.7109375" style="9" customWidth="1"/>
    <col min="3052" max="3055" width="4.85546875" style="9" customWidth="1"/>
    <col min="3056" max="3056" width="5.85546875" style="9" customWidth="1"/>
    <col min="3057" max="3057" width="6.28515625" style="9" customWidth="1"/>
    <col min="3058" max="3058" width="6" style="9" customWidth="1"/>
    <col min="3059" max="3062" width="4.7109375" style="9" customWidth="1"/>
    <col min="3063" max="3063" width="9.5703125" style="9" customWidth="1"/>
    <col min="3064" max="3064" width="7.5703125" style="9" customWidth="1"/>
    <col min="3065" max="3065" width="12.5703125" style="9" customWidth="1"/>
    <col min="3066" max="3066" width="7.28515625" style="9" customWidth="1"/>
    <col min="3067" max="3069" width="9.140625" style="9" customWidth="1"/>
    <col min="3070" max="3070" width="10.7109375" style="9" customWidth="1"/>
    <col min="3071" max="3298" width="9.140625" style="9"/>
    <col min="3299" max="3299" width="4.7109375" style="9" customWidth="1"/>
    <col min="3300" max="3300" width="10.140625" style="9" customWidth="1"/>
    <col min="3301" max="3301" width="16.140625" style="9" customWidth="1"/>
    <col min="3302" max="3302" width="6.28515625" style="9" customWidth="1"/>
    <col min="3303" max="3303" width="9.85546875" style="9" customWidth="1"/>
    <col min="3304" max="3304" width="9.140625" style="9" customWidth="1"/>
    <col min="3305" max="3306" width="6" style="9" customWidth="1"/>
    <col min="3307" max="3307" width="5.7109375" style="9" customWidth="1"/>
    <col min="3308" max="3311" width="4.85546875" style="9" customWidth="1"/>
    <col min="3312" max="3312" width="5.85546875" style="9" customWidth="1"/>
    <col min="3313" max="3313" width="6.28515625" style="9" customWidth="1"/>
    <col min="3314" max="3314" width="6" style="9" customWidth="1"/>
    <col min="3315" max="3318" width="4.7109375" style="9" customWidth="1"/>
    <col min="3319" max="3319" width="9.5703125" style="9" customWidth="1"/>
    <col min="3320" max="3320" width="7.5703125" style="9" customWidth="1"/>
    <col min="3321" max="3321" width="12.5703125" style="9" customWidth="1"/>
    <col min="3322" max="3322" width="7.28515625" style="9" customWidth="1"/>
    <col min="3323" max="3325" width="9.140625" style="9" customWidth="1"/>
    <col min="3326" max="3326" width="10.7109375" style="9" customWidth="1"/>
    <col min="3327" max="3554" width="9.140625" style="9"/>
    <col min="3555" max="3555" width="4.7109375" style="9" customWidth="1"/>
    <col min="3556" max="3556" width="10.140625" style="9" customWidth="1"/>
    <col min="3557" max="3557" width="16.140625" style="9" customWidth="1"/>
    <col min="3558" max="3558" width="6.28515625" style="9" customWidth="1"/>
    <col min="3559" max="3559" width="9.85546875" style="9" customWidth="1"/>
    <col min="3560" max="3560" width="9.140625" style="9" customWidth="1"/>
    <col min="3561" max="3562" width="6" style="9" customWidth="1"/>
    <col min="3563" max="3563" width="5.7109375" style="9" customWidth="1"/>
    <col min="3564" max="3567" width="4.85546875" style="9" customWidth="1"/>
    <col min="3568" max="3568" width="5.85546875" style="9" customWidth="1"/>
    <col min="3569" max="3569" width="6.28515625" style="9" customWidth="1"/>
    <col min="3570" max="3570" width="6" style="9" customWidth="1"/>
    <col min="3571" max="3574" width="4.7109375" style="9" customWidth="1"/>
    <col min="3575" max="3575" width="9.5703125" style="9" customWidth="1"/>
    <col min="3576" max="3576" width="7.5703125" style="9" customWidth="1"/>
    <col min="3577" max="3577" width="12.5703125" style="9" customWidth="1"/>
    <col min="3578" max="3578" width="7.28515625" style="9" customWidth="1"/>
    <col min="3579" max="3581" width="9.140625" style="9" customWidth="1"/>
    <col min="3582" max="3582" width="10.7109375" style="9" customWidth="1"/>
    <col min="3583" max="3810" width="9.140625" style="9"/>
    <col min="3811" max="3811" width="4.7109375" style="9" customWidth="1"/>
    <col min="3812" max="3812" width="10.140625" style="9" customWidth="1"/>
    <col min="3813" max="3813" width="16.140625" style="9" customWidth="1"/>
    <col min="3814" max="3814" width="6.28515625" style="9" customWidth="1"/>
    <col min="3815" max="3815" width="9.85546875" style="9" customWidth="1"/>
    <col min="3816" max="3816" width="9.140625" style="9" customWidth="1"/>
    <col min="3817" max="3818" width="6" style="9" customWidth="1"/>
    <col min="3819" max="3819" width="5.7109375" style="9" customWidth="1"/>
    <col min="3820" max="3823" width="4.85546875" style="9" customWidth="1"/>
    <col min="3824" max="3824" width="5.85546875" style="9" customWidth="1"/>
    <col min="3825" max="3825" width="6.28515625" style="9" customWidth="1"/>
    <col min="3826" max="3826" width="6" style="9" customWidth="1"/>
    <col min="3827" max="3830" width="4.7109375" style="9" customWidth="1"/>
    <col min="3831" max="3831" width="9.5703125" style="9" customWidth="1"/>
    <col min="3832" max="3832" width="7.5703125" style="9" customWidth="1"/>
    <col min="3833" max="3833" width="12.5703125" style="9" customWidth="1"/>
    <col min="3834" max="3834" width="7.28515625" style="9" customWidth="1"/>
    <col min="3835" max="3837" width="9.140625" style="9" customWidth="1"/>
    <col min="3838" max="3838" width="10.7109375" style="9" customWidth="1"/>
    <col min="3839" max="4066" width="9.140625" style="9"/>
    <col min="4067" max="4067" width="4.7109375" style="9" customWidth="1"/>
    <col min="4068" max="4068" width="10.140625" style="9" customWidth="1"/>
    <col min="4069" max="4069" width="16.140625" style="9" customWidth="1"/>
    <col min="4070" max="4070" width="6.28515625" style="9" customWidth="1"/>
    <col min="4071" max="4071" width="9.85546875" style="9" customWidth="1"/>
    <col min="4072" max="4072" width="9.140625" style="9" customWidth="1"/>
    <col min="4073" max="4074" width="6" style="9" customWidth="1"/>
    <col min="4075" max="4075" width="5.7109375" style="9" customWidth="1"/>
    <col min="4076" max="4079" width="4.85546875" style="9" customWidth="1"/>
    <col min="4080" max="4080" width="5.85546875" style="9" customWidth="1"/>
    <col min="4081" max="4081" width="6.28515625" style="9" customWidth="1"/>
    <col min="4082" max="4082" width="6" style="9" customWidth="1"/>
    <col min="4083" max="4086" width="4.7109375" style="9" customWidth="1"/>
    <col min="4087" max="4087" width="9.5703125" style="9" customWidth="1"/>
    <col min="4088" max="4088" width="7.5703125" style="9" customWidth="1"/>
    <col min="4089" max="4089" width="12.5703125" style="9" customWidth="1"/>
    <col min="4090" max="4090" width="7.28515625" style="9" customWidth="1"/>
    <col min="4091" max="4093" width="9.140625" style="9" customWidth="1"/>
    <col min="4094" max="4094" width="10.7109375" style="9" customWidth="1"/>
    <col min="4095" max="4322" width="9.140625" style="9"/>
    <col min="4323" max="4323" width="4.7109375" style="9" customWidth="1"/>
    <col min="4324" max="4324" width="10.140625" style="9" customWidth="1"/>
    <col min="4325" max="4325" width="16.140625" style="9" customWidth="1"/>
    <col min="4326" max="4326" width="6.28515625" style="9" customWidth="1"/>
    <col min="4327" max="4327" width="9.85546875" style="9" customWidth="1"/>
    <col min="4328" max="4328" width="9.140625" style="9" customWidth="1"/>
    <col min="4329" max="4330" width="6" style="9" customWidth="1"/>
    <col min="4331" max="4331" width="5.7109375" style="9" customWidth="1"/>
    <col min="4332" max="4335" width="4.85546875" style="9" customWidth="1"/>
    <col min="4336" max="4336" width="5.85546875" style="9" customWidth="1"/>
    <col min="4337" max="4337" width="6.28515625" style="9" customWidth="1"/>
    <col min="4338" max="4338" width="6" style="9" customWidth="1"/>
    <col min="4339" max="4342" width="4.7109375" style="9" customWidth="1"/>
    <col min="4343" max="4343" width="9.5703125" style="9" customWidth="1"/>
    <col min="4344" max="4344" width="7.5703125" style="9" customWidth="1"/>
    <col min="4345" max="4345" width="12.5703125" style="9" customWidth="1"/>
    <col min="4346" max="4346" width="7.28515625" style="9" customWidth="1"/>
    <col min="4347" max="4349" width="9.140625" style="9" customWidth="1"/>
    <col min="4350" max="4350" width="10.7109375" style="9" customWidth="1"/>
    <col min="4351" max="4578" width="9.140625" style="9"/>
    <col min="4579" max="4579" width="4.7109375" style="9" customWidth="1"/>
    <col min="4580" max="4580" width="10.140625" style="9" customWidth="1"/>
    <col min="4581" max="4581" width="16.140625" style="9" customWidth="1"/>
    <col min="4582" max="4582" width="6.28515625" style="9" customWidth="1"/>
    <col min="4583" max="4583" width="9.85546875" style="9" customWidth="1"/>
    <col min="4584" max="4584" width="9.140625" style="9" customWidth="1"/>
    <col min="4585" max="4586" width="6" style="9" customWidth="1"/>
    <col min="4587" max="4587" width="5.7109375" style="9" customWidth="1"/>
    <col min="4588" max="4591" width="4.85546875" style="9" customWidth="1"/>
    <col min="4592" max="4592" width="5.85546875" style="9" customWidth="1"/>
    <col min="4593" max="4593" width="6.28515625" style="9" customWidth="1"/>
    <col min="4594" max="4594" width="6" style="9" customWidth="1"/>
    <col min="4595" max="4598" width="4.7109375" style="9" customWidth="1"/>
    <col min="4599" max="4599" width="9.5703125" style="9" customWidth="1"/>
    <col min="4600" max="4600" width="7.5703125" style="9" customWidth="1"/>
    <col min="4601" max="4601" width="12.5703125" style="9" customWidth="1"/>
    <col min="4602" max="4602" width="7.28515625" style="9" customWidth="1"/>
    <col min="4603" max="4605" width="9.140625" style="9" customWidth="1"/>
    <col min="4606" max="4606" width="10.7109375" style="9" customWidth="1"/>
    <col min="4607" max="4834" width="9.140625" style="9"/>
    <col min="4835" max="4835" width="4.7109375" style="9" customWidth="1"/>
    <col min="4836" max="4836" width="10.140625" style="9" customWidth="1"/>
    <col min="4837" max="4837" width="16.140625" style="9" customWidth="1"/>
    <col min="4838" max="4838" width="6.28515625" style="9" customWidth="1"/>
    <col min="4839" max="4839" width="9.85546875" style="9" customWidth="1"/>
    <col min="4840" max="4840" width="9.140625" style="9" customWidth="1"/>
    <col min="4841" max="4842" width="6" style="9" customWidth="1"/>
    <col min="4843" max="4843" width="5.7109375" style="9" customWidth="1"/>
    <col min="4844" max="4847" width="4.85546875" style="9" customWidth="1"/>
    <col min="4848" max="4848" width="5.85546875" style="9" customWidth="1"/>
    <col min="4849" max="4849" width="6.28515625" style="9" customWidth="1"/>
    <col min="4850" max="4850" width="6" style="9" customWidth="1"/>
    <col min="4851" max="4854" width="4.7109375" style="9" customWidth="1"/>
    <col min="4855" max="4855" width="9.5703125" style="9" customWidth="1"/>
    <col min="4856" max="4856" width="7.5703125" style="9" customWidth="1"/>
    <col min="4857" max="4857" width="12.5703125" style="9" customWidth="1"/>
    <col min="4858" max="4858" width="7.28515625" style="9" customWidth="1"/>
    <col min="4859" max="4861" width="9.140625" style="9" customWidth="1"/>
    <col min="4862" max="4862" width="10.7109375" style="9" customWidth="1"/>
    <col min="4863" max="5090" width="9.140625" style="9"/>
    <col min="5091" max="5091" width="4.7109375" style="9" customWidth="1"/>
    <col min="5092" max="5092" width="10.140625" style="9" customWidth="1"/>
    <col min="5093" max="5093" width="16.140625" style="9" customWidth="1"/>
    <col min="5094" max="5094" width="6.28515625" style="9" customWidth="1"/>
    <col min="5095" max="5095" width="9.85546875" style="9" customWidth="1"/>
    <col min="5096" max="5096" width="9.140625" style="9" customWidth="1"/>
    <col min="5097" max="5098" width="6" style="9" customWidth="1"/>
    <col min="5099" max="5099" width="5.7109375" style="9" customWidth="1"/>
    <col min="5100" max="5103" width="4.85546875" style="9" customWidth="1"/>
    <col min="5104" max="5104" width="5.85546875" style="9" customWidth="1"/>
    <col min="5105" max="5105" width="6.28515625" style="9" customWidth="1"/>
    <col min="5106" max="5106" width="6" style="9" customWidth="1"/>
    <col min="5107" max="5110" width="4.7109375" style="9" customWidth="1"/>
    <col min="5111" max="5111" width="9.5703125" style="9" customWidth="1"/>
    <col min="5112" max="5112" width="7.5703125" style="9" customWidth="1"/>
    <col min="5113" max="5113" width="12.5703125" style="9" customWidth="1"/>
    <col min="5114" max="5114" width="7.28515625" style="9" customWidth="1"/>
    <col min="5115" max="5117" width="9.140625" style="9" customWidth="1"/>
    <col min="5118" max="5118" width="10.7109375" style="9" customWidth="1"/>
    <col min="5119" max="5346" width="9.140625" style="9"/>
    <col min="5347" max="5347" width="4.7109375" style="9" customWidth="1"/>
    <col min="5348" max="5348" width="10.140625" style="9" customWidth="1"/>
    <col min="5349" max="5349" width="16.140625" style="9" customWidth="1"/>
    <col min="5350" max="5350" width="6.28515625" style="9" customWidth="1"/>
    <col min="5351" max="5351" width="9.85546875" style="9" customWidth="1"/>
    <col min="5352" max="5352" width="9.140625" style="9" customWidth="1"/>
    <col min="5353" max="5354" width="6" style="9" customWidth="1"/>
    <col min="5355" max="5355" width="5.7109375" style="9" customWidth="1"/>
    <col min="5356" max="5359" width="4.85546875" style="9" customWidth="1"/>
    <col min="5360" max="5360" width="5.85546875" style="9" customWidth="1"/>
    <col min="5361" max="5361" width="6.28515625" style="9" customWidth="1"/>
    <col min="5362" max="5362" width="6" style="9" customWidth="1"/>
    <col min="5363" max="5366" width="4.7109375" style="9" customWidth="1"/>
    <col min="5367" max="5367" width="9.5703125" style="9" customWidth="1"/>
    <col min="5368" max="5368" width="7.5703125" style="9" customWidth="1"/>
    <col min="5369" max="5369" width="12.5703125" style="9" customWidth="1"/>
    <col min="5370" max="5370" width="7.28515625" style="9" customWidth="1"/>
    <col min="5371" max="5373" width="9.140625" style="9" customWidth="1"/>
    <col min="5374" max="5374" width="10.7109375" style="9" customWidth="1"/>
    <col min="5375" max="5602" width="9.140625" style="9"/>
    <col min="5603" max="5603" width="4.7109375" style="9" customWidth="1"/>
    <col min="5604" max="5604" width="10.140625" style="9" customWidth="1"/>
    <col min="5605" max="5605" width="16.140625" style="9" customWidth="1"/>
    <col min="5606" max="5606" width="6.28515625" style="9" customWidth="1"/>
    <col min="5607" max="5607" width="9.85546875" style="9" customWidth="1"/>
    <col min="5608" max="5608" width="9.140625" style="9" customWidth="1"/>
    <col min="5609" max="5610" width="6" style="9" customWidth="1"/>
    <col min="5611" max="5611" width="5.7109375" style="9" customWidth="1"/>
    <col min="5612" max="5615" width="4.85546875" style="9" customWidth="1"/>
    <col min="5616" max="5616" width="5.85546875" style="9" customWidth="1"/>
    <col min="5617" max="5617" width="6.28515625" style="9" customWidth="1"/>
    <col min="5618" max="5618" width="6" style="9" customWidth="1"/>
    <col min="5619" max="5622" width="4.7109375" style="9" customWidth="1"/>
    <col min="5623" max="5623" width="9.5703125" style="9" customWidth="1"/>
    <col min="5624" max="5624" width="7.5703125" style="9" customWidth="1"/>
    <col min="5625" max="5625" width="12.5703125" style="9" customWidth="1"/>
    <col min="5626" max="5626" width="7.28515625" style="9" customWidth="1"/>
    <col min="5627" max="5629" width="9.140625" style="9" customWidth="1"/>
    <col min="5630" max="5630" width="10.7109375" style="9" customWidth="1"/>
    <col min="5631" max="5858" width="9.140625" style="9"/>
    <col min="5859" max="5859" width="4.7109375" style="9" customWidth="1"/>
    <col min="5860" max="5860" width="10.140625" style="9" customWidth="1"/>
    <col min="5861" max="5861" width="16.140625" style="9" customWidth="1"/>
    <col min="5862" max="5862" width="6.28515625" style="9" customWidth="1"/>
    <col min="5863" max="5863" width="9.85546875" style="9" customWidth="1"/>
    <col min="5864" max="5864" width="9.140625" style="9" customWidth="1"/>
    <col min="5865" max="5866" width="6" style="9" customWidth="1"/>
    <col min="5867" max="5867" width="5.7109375" style="9" customWidth="1"/>
    <col min="5868" max="5871" width="4.85546875" style="9" customWidth="1"/>
    <col min="5872" max="5872" width="5.85546875" style="9" customWidth="1"/>
    <col min="5873" max="5873" width="6.28515625" style="9" customWidth="1"/>
    <col min="5874" max="5874" width="6" style="9" customWidth="1"/>
    <col min="5875" max="5878" width="4.7109375" style="9" customWidth="1"/>
    <col min="5879" max="5879" width="9.5703125" style="9" customWidth="1"/>
    <col min="5880" max="5880" width="7.5703125" style="9" customWidth="1"/>
    <col min="5881" max="5881" width="12.5703125" style="9" customWidth="1"/>
    <col min="5882" max="5882" width="7.28515625" style="9" customWidth="1"/>
    <col min="5883" max="5885" width="9.140625" style="9" customWidth="1"/>
    <col min="5886" max="5886" width="10.7109375" style="9" customWidth="1"/>
    <col min="5887" max="6114" width="9.140625" style="9"/>
    <col min="6115" max="6115" width="4.7109375" style="9" customWidth="1"/>
    <col min="6116" max="6116" width="10.140625" style="9" customWidth="1"/>
    <col min="6117" max="6117" width="16.140625" style="9" customWidth="1"/>
    <col min="6118" max="6118" width="6.28515625" style="9" customWidth="1"/>
    <col min="6119" max="6119" width="9.85546875" style="9" customWidth="1"/>
    <col min="6120" max="6120" width="9.140625" style="9" customWidth="1"/>
    <col min="6121" max="6122" width="6" style="9" customWidth="1"/>
    <col min="6123" max="6123" width="5.7109375" style="9" customWidth="1"/>
    <col min="6124" max="6127" width="4.85546875" style="9" customWidth="1"/>
    <col min="6128" max="6128" width="5.85546875" style="9" customWidth="1"/>
    <col min="6129" max="6129" width="6.28515625" style="9" customWidth="1"/>
    <col min="6130" max="6130" width="6" style="9" customWidth="1"/>
    <col min="6131" max="6134" width="4.7109375" style="9" customWidth="1"/>
    <col min="6135" max="6135" width="9.5703125" style="9" customWidth="1"/>
    <col min="6136" max="6136" width="7.5703125" style="9" customWidth="1"/>
    <col min="6137" max="6137" width="12.5703125" style="9" customWidth="1"/>
    <col min="6138" max="6138" width="7.28515625" style="9" customWidth="1"/>
    <col min="6139" max="6141" width="9.140625" style="9" customWidth="1"/>
    <col min="6142" max="6142" width="10.7109375" style="9" customWidth="1"/>
    <col min="6143" max="6370" width="9.140625" style="9"/>
    <col min="6371" max="6371" width="4.7109375" style="9" customWidth="1"/>
    <col min="6372" max="6372" width="10.140625" style="9" customWidth="1"/>
    <col min="6373" max="6373" width="16.140625" style="9" customWidth="1"/>
    <col min="6374" max="6374" width="6.28515625" style="9" customWidth="1"/>
    <col min="6375" max="6375" width="9.85546875" style="9" customWidth="1"/>
    <col min="6376" max="6376" width="9.140625" style="9" customWidth="1"/>
    <col min="6377" max="6378" width="6" style="9" customWidth="1"/>
    <col min="6379" max="6379" width="5.7109375" style="9" customWidth="1"/>
    <col min="6380" max="6383" width="4.85546875" style="9" customWidth="1"/>
    <col min="6384" max="6384" width="5.85546875" style="9" customWidth="1"/>
    <col min="6385" max="6385" width="6.28515625" style="9" customWidth="1"/>
    <col min="6386" max="6386" width="6" style="9" customWidth="1"/>
    <col min="6387" max="6390" width="4.7109375" style="9" customWidth="1"/>
    <col min="6391" max="6391" width="9.5703125" style="9" customWidth="1"/>
    <col min="6392" max="6392" width="7.5703125" style="9" customWidth="1"/>
    <col min="6393" max="6393" width="12.5703125" style="9" customWidth="1"/>
    <col min="6394" max="6394" width="7.28515625" style="9" customWidth="1"/>
    <col min="6395" max="6397" width="9.140625" style="9" customWidth="1"/>
    <col min="6398" max="6398" width="10.7109375" style="9" customWidth="1"/>
    <col min="6399" max="6626" width="9.140625" style="9"/>
    <col min="6627" max="6627" width="4.7109375" style="9" customWidth="1"/>
    <col min="6628" max="6628" width="10.140625" style="9" customWidth="1"/>
    <col min="6629" max="6629" width="16.140625" style="9" customWidth="1"/>
    <col min="6630" max="6630" width="6.28515625" style="9" customWidth="1"/>
    <col min="6631" max="6631" width="9.85546875" style="9" customWidth="1"/>
    <col min="6632" max="6632" width="9.140625" style="9" customWidth="1"/>
    <col min="6633" max="6634" width="6" style="9" customWidth="1"/>
    <col min="6635" max="6635" width="5.7109375" style="9" customWidth="1"/>
    <col min="6636" max="6639" width="4.85546875" style="9" customWidth="1"/>
    <col min="6640" max="6640" width="5.85546875" style="9" customWidth="1"/>
    <col min="6641" max="6641" width="6.28515625" style="9" customWidth="1"/>
    <col min="6642" max="6642" width="6" style="9" customWidth="1"/>
    <col min="6643" max="6646" width="4.7109375" style="9" customWidth="1"/>
    <col min="6647" max="6647" width="9.5703125" style="9" customWidth="1"/>
    <col min="6648" max="6648" width="7.5703125" style="9" customWidth="1"/>
    <col min="6649" max="6649" width="12.5703125" style="9" customWidth="1"/>
    <col min="6650" max="6650" width="7.28515625" style="9" customWidth="1"/>
    <col min="6651" max="6653" width="9.140625" style="9" customWidth="1"/>
    <col min="6654" max="6654" width="10.7109375" style="9" customWidth="1"/>
    <col min="6655" max="6882" width="9.140625" style="9"/>
    <col min="6883" max="6883" width="4.7109375" style="9" customWidth="1"/>
    <col min="6884" max="6884" width="10.140625" style="9" customWidth="1"/>
    <col min="6885" max="6885" width="16.140625" style="9" customWidth="1"/>
    <col min="6886" max="6886" width="6.28515625" style="9" customWidth="1"/>
    <col min="6887" max="6887" width="9.85546875" style="9" customWidth="1"/>
    <col min="6888" max="6888" width="9.140625" style="9" customWidth="1"/>
    <col min="6889" max="6890" width="6" style="9" customWidth="1"/>
    <col min="6891" max="6891" width="5.7109375" style="9" customWidth="1"/>
    <col min="6892" max="6895" width="4.85546875" style="9" customWidth="1"/>
    <col min="6896" max="6896" width="5.85546875" style="9" customWidth="1"/>
    <col min="6897" max="6897" width="6.28515625" style="9" customWidth="1"/>
    <col min="6898" max="6898" width="6" style="9" customWidth="1"/>
    <col min="6899" max="6902" width="4.7109375" style="9" customWidth="1"/>
    <col min="6903" max="6903" width="9.5703125" style="9" customWidth="1"/>
    <col min="6904" max="6904" width="7.5703125" style="9" customWidth="1"/>
    <col min="6905" max="6905" width="12.5703125" style="9" customWidth="1"/>
    <col min="6906" max="6906" width="7.28515625" style="9" customWidth="1"/>
    <col min="6907" max="6909" width="9.140625" style="9" customWidth="1"/>
    <col min="6910" max="6910" width="10.7109375" style="9" customWidth="1"/>
    <col min="6911" max="7138" width="9.140625" style="9"/>
    <col min="7139" max="7139" width="4.7109375" style="9" customWidth="1"/>
    <col min="7140" max="7140" width="10.140625" style="9" customWidth="1"/>
    <col min="7141" max="7141" width="16.140625" style="9" customWidth="1"/>
    <col min="7142" max="7142" width="6.28515625" style="9" customWidth="1"/>
    <col min="7143" max="7143" width="9.85546875" style="9" customWidth="1"/>
    <col min="7144" max="7144" width="9.140625" style="9" customWidth="1"/>
    <col min="7145" max="7146" width="6" style="9" customWidth="1"/>
    <col min="7147" max="7147" width="5.7109375" style="9" customWidth="1"/>
    <col min="7148" max="7151" width="4.85546875" style="9" customWidth="1"/>
    <col min="7152" max="7152" width="5.85546875" style="9" customWidth="1"/>
    <col min="7153" max="7153" width="6.28515625" style="9" customWidth="1"/>
    <col min="7154" max="7154" width="6" style="9" customWidth="1"/>
    <col min="7155" max="7158" width="4.7109375" style="9" customWidth="1"/>
    <col min="7159" max="7159" width="9.5703125" style="9" customWidth="1"/>
    <col min="7160" max="7160" width="7.5703125" style="9" customWidth="1"/>
    <col min="7161" max="7161" width="12.5703125" style="9" customWidth="1"/>
    <col min="7162" max="7162" width="7.28515625" style="9" customWidth="1"/>
    <col min="7163" max="7165" width="9.140625" style="9" customWidth="1"/>
    <col min="7166" max="7166" width="10.7109375" style="9" customWidth="1"/>
    <col min="7167" max="7394" width="9.140625" style="9"/>
    <col min="7395" max="7395" width="4.7109375" style="9" customWidth="1"/>
    <col min="7396" max="7396" width="10.140625" style="9" customWidth="1"/>
    <col min="7397" max="7397" width="16.140625" style="9" customWidth="1"/>
    <col min="7398" max="7398" width="6.28515625" style="9" customWidth="1"/>
    <col min="7399" max="7399" width="9.85546875" style="9" customWidth="1"/>
    <col min="7400" max="7400" width="9.140625" style="9" customWidth="1"/>
    <col min="7401" max="7402" width="6" style="9" customWidth="1"/>
    <col min="7403" max="7403" width="5.7109375" style="9" customWidth="1"/>
    <col min="7404" max="7407" width="4.85546875" style="9" customWidth="1"/>
    <col min="7408" max="7408" width="5.85546875" style="9" customWidth="1"/>
    <col min="7409" max="7409" width="6.28515625" style="9" customWidth="1"/>
    <col min="7410" max="7410" width="6" style="9" customWidth="1"/>
    <col min="7411" max="7414" width="4.7109375" style="9" customWidth="1"/>
    <col min="7415" max="7415" width="9.5703125" style="9" customWidth="1"/>
    <col min="7416" max="7416" width="7.5703125" style="9" customWidth="1"/>
    <col min="7417" max="7417" width="12.5703125" style="9" customWidth="1"/>
    <col min="7418" max="7418" width="7.28515625" style="9" customWidth="1"/>
    <col min="7419" max="7421" width="9.140625" style="9" customWidth="1"/>
    <col min="7422" max="7422" width="10.7109375" style="9" customWidth="1"/>
    <col min="7423" max="7650" width="9.140625" style="9"/>
    <col min="7651" max="7651" width="4.7109375" style="9" customWidth="1"/>
    <col min="7652" max="7652" width="10.140625" style="9" customWidth="1"/>
    <col min="7653" max="7653" width="16.140625" style="9" customWidth="1"/>
    <col min="7654" max="7654" width="6.28515625" style="9" customWidth="1"/>
    <col min="7655" max="7655" width="9.85546875" style="9" customWidth="1"/>
    <col min="7656" max="7656" width="9.140625" style="9" customWidth="1"/>
    <col min="7657" max="7658" width="6" style="9" customWidth="1"/>
    <col min="7659" max="7659" width="5.7109375" style="9" customWidth="1"/>
    <col min="7660" max="7663" width="4.85546875" style="9" customWidth="1"/>
    <col min="7664" max="7664" width="5.85546875" style="9" customWidth="1"/>
    <col min="7665" max="7665" width="6.28515625" style="9" customWidth="1"/>
    <col min="7666" max="7666" width="6" style="9" customWidth="1"/>
    <col min="7667" max="7670" width="4.7109375" style="9" customWidth="1"/>
    <col min="7671" max="7671" width="9.5703125" style="9" customWidth="1"/>
    <col min="7672" max="7672" width="7.5703125" style="9" customWidth="1"/>
    <col min="7673" max="7673" width="12.5703125" style="9" customWidth="1"/>
    <col min="7674" max="7674" width="7.28515625" style="9" customWidth="1"/>
    <col min="7675" max="7677" width="9.140625" style="9" customWidth="1"/>
    <col min="7678" max="7678" width="10.7109375" style="9" customWidth="1"/>
    <col min="7679" max="7906" width="9.140625" style="9"/>
    <col min="7907" max="7907" width="4.7109375" style="9" customWidth="1"/>
    <col min="7908" max="7908" width="10.140625" style="9" customWidth="1"/>
    <col min="7909" max="7909" width="16.140625" style="9" customWidth="1"/>
    <col min="7910" max="7910" width="6.28515625" style="9" customWidth="1"/>
    <col min="7911" max="7911" width="9.85546875" style="9" customWidth="1"/>
    <col min="7912" max="7912" width="9.140625" style="9" customWidth="1"/>
    <col min="7913" max="7914" width="6" style="9" customWidth="1"/>
    <col min="7915" max="7915" width="5.7109375" style="9" customWidth="1"/>
    <col min="7916" max="7919" width="4.85546875" style="9" customWidth="1"/>
    <col min="7920" max="7920" width="5.85546875" style="9" customWidth="1"/>
    <col min="7921" max="7921" width="6.28515625" style="9" customWidth="1"/>
    <col min="7922" max="7922" width="6" style="9" customWidth="1"/>
    <col min="7923" max="7926" width="4.7109375" style="9" customWidth="1"/>
    <col min="7927" max="7927" width="9.5703125" style="9" customWidth="1"/>
    <col min="7928" max="7928" width="7.5703125" style="9" customWidth="1"/>
    <col min="7929" max="7929" width="12.5703125" style="9" customWidth="1"/>
    <col min="7930" max="7930" width="7.28515625" style="9" customWidth="1"/>
    <col min="7931" max="7933" width="9.140625" style="9" customWidth="1"/>
    <col min="7934" max="7934" width="10.7109375" style="9" customWidth="1"/>
    <col min="7935" max="8162" width="9.140625" style="9"/>
    <col min="8163" max="8163" width="4.7109375" style="9" customWidth="1"/>
    <col min="8164" max="8164" width="10.140625" style="9" customWidth="1"/>
    <col min="8165" max="8165" width="16.140625" style="9" customWidth="1"/>
    <col min="8166" max="8166" width="6.28515625" style="9" customWidth="1"/>
    <col min="8167" max="8167" width="9.85546875" style="9" customWidth="1"/>
    <col min="8168" max="8168" width="9.140625" style="9" customWidth="1"/>
    <col min="8169" max="8170" width="6" style="9" customWidth="1"/>
    <col min="8171" max="8171" width="5.7109375" style="9" customWidth="1"/>
    <col min="8172" max="8175" width="4.85546875" style="9" customWidth="1"/>
    <col min="8176" max="8176" width="5.85546875" style="9" customWidth="1"/>
    <col min="8177" max="8177" width="6.28515625" style="9" customWidth="1"/>
    <col min="8178" max="8178" width="6" style="9" customWidth="1"/>
    <col min="8179" max="8182" width="4.7109375" style="9" customWidth="1"/>
    <col min="8183" max="8183" width="9.5703125" style="9" customWidth="1"/>
    <col min="8184" max="8184" width="7.5703125" style="9" customWidth="1"/>
    <col min="8185" max="8185" width="12.5703125" style="9" customWidth="1"/>
    <col min="8186" max="8186" width="7.28515625" style="9" customWidth="1"/>
    <col min="8187" max="8189" width="9.140625" style="9" customWidth="1"/>
    <col min="8190" max="8190" width="10.7109375" style="9" customWidth="1"/>
    <col min="8191" max="8418" width="9.140625" style="9"/>
    <col min="8419" max="8419" width="4.7109375" style="9" customWidth="1"/>
    <col min="8420" max="8420" width="10.140625" style="9" customWidth="1"/>
    <col min="8421" max="8421" width="16.140625" style="9" customWidth="1"/>
    <col min="8422" max="8422" width="6.28515625" style="9" customWidth="1"/>
    <col min="8423" max="8423" width="9.85546875" style="9" customWidth="1"/>
    <col min="8424" max="8424" width="9.140625" style="9" customWidth="1"/>
    <col min="8425" max="8426" width="6" style="9" customWidth="1"/>
    <col min="8427" max="8427" width="5.7109375" style="9" customWidth="1"/>
    <col min="8428" max="8431" width="4.85546875" style="9" customWidth="1"/>
    <col min="8432" max="8432" width="5.85546875" style="9" customWidth="1"/>
    <col min="8433" max="8433" width="6.28515625" style="9" customWidth="1"/>
    <col min="8434" max="8434" width="6" style="9" customWidth="1"/>
    <col min="8435" max="8438" width="4.7109375" style="9" customWidth="1"/>
    <col min="8439" max="8439" width="9.5703125" style="9" customWidth="1"/>
    <col min="8440" max="8440" width="7.5703125" style="9" customWidth="1"/>
    <col min="8441" max="8441" width="12.5703125" style="9" customWidth="1"/>
    <col min="8442" max="8442" width="7.28515625" style="9" customWidth="1"/>
    <col min="8443" max="8445" width="9.140625" style="9" customWidth="1"/>
    <col min="8446" max="8446" width="10.7109375" style="9" customWidth="1"/>
    <col min="8447" max="8674" width="9.140625" style="9"/>
    <col min="8675" max="8675" width="4.7109375" style="9" customWidth="1"/>
    <col min="8676" max="8676" width="10.140625" style="9" customWidth="1"/>
    <col min="8677" max="8677" width="16.140625" style="9" customWidth="1"/>
    <col min="8678" max="8678" width="6.28515625" style="9" customWidth="1"/>
    <col min="8679" max="8679" width="9.85546875" style="9" customWidth="1"/>
    <col min="8680" max="8680" width="9.140625" style="9" customWidth="1"/>
    <col min="8681" max="8682" width="6" style="9" customWidth="1"/>
    <col min="8683" max="8683" width="5.7109375" style="9" customWidth="1"/>
    <col min="8684" max="8687" width="4.85546875" style="9" customWidth="1"/>
    <col min="8688" max="8688" width="5.85546875" style="9" customWidth="1"/>
    <col min="8689" max="8689" width="6.28515625" style="9" customWidth="1"/>
    <col min="8690" max="8690" width="6" style="9" customWidth="1"/>
    <col min="8691" max="8694" width="4.7109375" style="9" customWidth="1"/>
    <col min="8695" max="8695" width="9.5703125" style="9" customWidth="1"/>
    <col min="8696" max="8696" width="7.5703125" style="9" customWidth="1"/>
    <col min="8697" max="8697" width="12.5703125" style="9" customWidth="1"/>
    <col min="8698" max="8698" width="7.28515625" style="9" customWidth="1"/>
    <col min="8699" max="8701" width="9.140625" style="9" customWidth="1"/>
    <col min="8702" max="8702" width="10.7109375" style="9" customWidth="1"/>
    <col min="8703" max="8930" width="9.140625" style="9"/>
    <col min="8931" max="8931" width="4.7109375" style="9" customWidth="1"/>
    <col min="8932" max="8932" width="10.140625" style="9" customWidth="1"/>
    <col min="8933" max="8933" width="16.140625" style="9" customWidth="1"/>
    <col min="8934" max="8934" width="6.28515625" style="9" customWidth="1"/>
    <col min="8935" max="8935" width="9.85546875" style="9" customWidth="1"/>
    <col min="8936" max="8936" width="9.140625" style="9" customWidth="1"/>
    <col min="8937" max="8938" width="6" style="9" customWidth="1"/>
    <col min="8939" max="8939" width="5.7109375" style="9" customWidth="1"/>
    <col min="8940" max="8943" width="4.85546875" style="9" customWidth="1"/>
    <col min="8944" max="8944" width="5.85546875" style="9" customWidth="1"/>
    <col min="8945" max="8945" width="6.28515625" style="9" customWidth="1"/>
    <col min="8946" max="8946" width="6" style="9" customWidth="1"/>
    <col min="8947" max="8950" width="4.7109375" style="9" customWidth="1"/>
    <col min="8951" max="8951" width="9.5703125" style="9" customWidth="1"/>
    <col min="8952" max="8952" width="7.5703125" style="9" customWidth="1"/>
    <col min="8953" max="8953" width="12.5703125" style="9" customWidth="1"/>
    <col min="8954" max="8954" width="7.28515625" style="9" customWidth="1"/>
    <col min="8955" max="8957" width="9.140625" style="9" customWidth="1"/>
    <col min="8958" max="8958" width="10.7109375" style="9" customWidth="1"/>
    <col min="8959" max="9186" width="9.140625" style="9"/>
    <col min="9187" max="9187" width="4.7109375" style="9" customWidth="1"/>
    <col min="9188" max="9188" width="10.140625" style="9" customWidth="1"/>
    <col min="9189" max="9189" width="16.140625" style="9" customWidth="1"/>
    <col min="9190" max="9190" width="6.28515625" style="9" customWidth="1"/>
    <col min="9191" max="9191" width="9.85546875" style="9" customWidth="1"/>
    <col min="9192" max="9192" width="9.140625" style="9" customWidth="1"/>
    <col min="9193" max="9194" width="6" style="9" customWidth="1"/>
    <col min="9195" max="9195" width="5.7109375" style="9" customWidth="1"/>
    <col min="9196" max="9199" width="4.85546875" style="9" customWidth="1"/>
    <col min="9200" max="9200" width="5.85546875" style="9" customWidth="1"/>
    <col min="9201" max="9201" width="6.28515625" style="9" customWidth="1"/>
    <col min="9202" max="9202" width="6" style="9" customWidth="1"/>
    <col min="9203" max="9206" width="4.7109375" style="9" customWidth="1"/>
    <col min="9207" max="9207" width="9.5703125" style="9" customWidth="1"/>
    <col min="9208" max="9208" width="7.5703125" style="9" customWidth="1"/>
    <col min="9209" max="9209" width="12.5703125" style="9" customWidth="1"/>
    <col min="9210" max="9210" width="7.28515625" style="9" customWidth="1"/>
    <col min="9211" max="9213" width="9.140625" style="9" customWidth="1"/>
    <col min="9214" max="9214" width="10.7109375" style="9" customWidth="1"/>
    <col min="9215" max="9442" width="9.140625" style="9"/>
    <col min="9443" max="9443" width="4.7109375" style="9" customWidth="1"/>
    <col min="9444" max="9444" width="10.140625" style="9" customWidth="1"/>
    <col min="9445" max="9445" width="16.140625" style="9" customWidth="1"/>
    <col min="9446" max="9446" width="6.28515625" style="9" customWidth="1"/>
    <col min="9447" max="9447" width="9.85546875" style="9" customWidth="1"/>
    <col min="9448" max="9448" width="9.140625" style="9" customWidth="1"/>
    <col min="9449" max="9450" width="6" style="9" customWidth="1"/>
    <col min="9451" max="9451" width="5.7109375" style="9" customWidth="1"/>
    <col min="9452" max="9455" width="4.85546875" style="9" customWidth="1"/>
    <col min="9456" max="9456" width="5.85546875" style="9" customWidth="1"/>
    <col min="9457" max="9457" width="6.28515625" style="9" customWidth="1"/>
    <col min="9458" max="9458" width="6" style="9" customWidth="1"/>
    <col min="9459" max="9462" width="4.7109375" style="9" customWidth="1"/>
    <col min="9463" max="9463" width="9.5703125" style="9" customWidth="1"/>
    <col min="9464" max="9464" width="7.5703125" style="9" customWidth="1"/>
    <col min="9465" max="9465" width="12.5703125" style="9" customWidth="1"/>
    <col min="9466" max="9466" width="7.28515625" style="9" customWidth="1"/>
    <col min="9467" max="9469" width="9.140625" style="9" customWidth="1"/>
    <col min="9470" max="9470" width="10.7109375" style="9" customWidth="1"/>
    <col min="9471" max="9698" width="9.140625" style="9"/>
    <col min="9699" max="9699" width="4.7109375" style="9" customWidth="1"/>
    <col min="9700" max="9700" width="10.140625" style="9" customWidth="1"/>
    <col min="9701" max="9701" width="16.140625" style="9" customWidth="1"/>
    <col min="9702" max="9702" width="6.28515625" style="9" customWidth="1"/>
    <col min="9703" max="9703" width="9.85546875" style="9" customWidth="1"/>
    <col min="9704" max="9704" width="9.140625" style="9" customWidth="1"/>
    <col min="9705" max="9706" width="6" style="9" customWidth="1"/>
    <col min="9707" max="9707" width="5.7109375" style="9" customWidth="1"/>
    <col min="9708" max="9711" width="4.85546875" style="9" customWidth="1"/>
    <col min="9712" max="9712" width="5.85546875" style="9" customWidth="1"/>
    <col min="9713" max="9713" width="6.28515625" style="9" customWidth="1"/>
    <col min="9714" max="9714" width="6" style="9" customWidth="1"/>
    <col min="9715" max="9718" width="4.7109375" style="9" customWidth="1"/>
    <col min="9719" max="9719" width="9.5703125" style="9" customWidth="1"/>
    <col min="9720" max="9720" width="7.5703125" style="9" customWidth="1"/>
    <col min="9721" max="9721" width="12.5703125" style="9" customWidth="1"/>
    <col min="9722" max="9722" width="7.28515625" style="9" customWidth="1"/>
    <col min="9723" max="9725" width="9.140625" style="9" customWidth="1"/>
    <col min="9726" max="9726" width="10.7109375" style="9" customWidth="1"/>
    <col min="9727" max="9954" width="9.140625" style="9"/>
    <col min="9955" max="9955" width="4.7109375" style="9" customWidth="1"/>
    <col min="9956" max="9956" width="10.140625" style="9" customWidth="1"/>
    <col min="9957" max="9957" width="16.140625" style="9" customWidth="1"/>
    <col min="9958" max="9958" width="6.28515625" style="9" customWidth="1"/>
    <col min="9959" max="9959" width="9.85546875" style="9" customWidth="1"/>
    <col min="9960" max="9960" width="9.140625" style="9" customWidth="1"/>
    <col min="9961" max="9962" width="6" style="9" customWidth="1"/>
    <col min="9963" max="9963" width="5.7109375" style="9" customWidth="1"/>
    <col min="9964" max="9967" width="4.85546875" style="9" customWidth="1"/>
    <col min="9968" max="9968" width="5.85546875" style="9" customWidth="1"/>
    <col min="9969" max="9969" width="6.28515625" style="9" customWidth="1"/>
    <col min="9970" max="9970" width="6" style="9" customWidth="1"/>
    <col min="9971" max="9974" width="4.7109375" style="9" customWidth="1"/>
    <col min="9975" max="9975" width="9.5703125" style="9" customWidth="1"/>
    <col min="9976" max="9976" width="7.5703125" style="9" customWidth="1"/>
    <col min="9977" max="9977" width="12.5703125" style="9" customWidth="1"/>
    <col min="9978" max="9978" width="7.28515625" style="9" customWidth="1"/>
    <col min="9979" max="9981" width="9.140625" style="9" customWidth="1"/>
    <col min="9982" max="9982" width="10.7109375" style="9" customWidth="1"/>
    <col min="9983" max="10210" width="9.140625" style="9"/>
    <col min="10211" max="10211" width="4.7109375" style="9" customWidth="1"/>
    <col min="10212" max="10212" width="10.140625" style="9" customWidth="1"/>
    <col min="10213" max="10213" width="16.140625" style="9" customWidth="1"/>
    <col min="10214" max="10214" width="6.28515625" style="9" customWidth="1"/>
    <col min="10215" max="10215" width="9.85546875" style="9" customWidth="1"/>
    <col min="10216" max="10216" width="9.140625" style="9" customWidth="1"/>
    <col min="10217" max="10218" width="6" style="9" customWidth="1"/>
    <col min="10219" max="10219" width="5.7109375" style="9" customWidth="1"/>
    <col min="10220" max="10223" width="4.85546875" style="9" customWidth="1"/>
    <col min="10224" max="10224" width="5.85546875" style="9" customWidth="1"/>
    <col min="10225" max="10225" width="6.28515625" style="9" customWidth="1"/>
    <col min="10226" max="10226" width="6" style="9" customWidth="1"/>
    <col min="10227" max="10230" width="4.7109375" style="9" customWidth="1"/>
    <col min="10231" max="10231" width="9.5703125" style="9" customWidth="1"/>
    <col min="10232" max="10232" width="7.5703125" style="9" customWidth="1"/>
    <col min="10233" max="10233" width="12.5703125" style="9" customWidth="1"/>
    <col min="10234" max="10234" width="7.28515625" style="9" customWidth="1"/>
    <col min="10235" max="10237" width="9.140625" style="9" customWidth="1"/>
    <col min="10238" max="10238" width="10.7109375" style="9" customWidth="1"/>
    <col min="10239" max="10466" width="9.140625" style="9"/>
    <col min="10467" max="10467" width="4.7109375" style="9" customWidth="1"/>
    <col min="10468" max="10468" width="10.140625" style="9" customWidth="1"/>
    <col min="10469" max="10469" width="16.140625" style="9" customWidth="1"/>
    <col min="10470" max="10470" width="6.28515625" style="9" customWidth="1"/>
    <col min="10471" max="10471" width="9.85546875" style="9" customWidth="1"/>
    <col min="10472" max="10472" width="9.140625" style="9" customWidth="1"/>
    <col min="10473" max="10474" width="6" style="9" customWidth="1"/>
    <col min="10475" max="10475" width="5.7109375" style="9" customWidth="1"/>
    <col min="10476" max="10479" width="4.85546875" style="9" customWidth="1"/>
    <col min="10480" max="10480" width="5.85546875" style="9" customWidth="1"/>
    <col min="10481" max="10481" width="6.28515625" style="9" customWidth="1"/>
    <col min="10482" max="10482" width="6" style="9" customWidth="1"/>
    <col min="10483" max="10486" width="4.7109375" style="9" customWidth="1"/>
    <col min="10487" max="10487" width="9.5703125" style="9" customWidth="1"/>
    <col min="10488" max="10488" width="7.5703125" style="9" customWidth="1"/>
    <col min="10489" max="10489" width="12.5703125" style="9" customWidth="1"/>
    <col min="10490" max="10490" width="7.28515625" style="9" customWidth="1"/>
    <col min="10491" max="10493" width="9.140625" style="9" customWidth="1"/>
    <col min="10494" max="10494" width="10.7109375" style="9" customWidth="1"/>
    <col min="10495" max="10722" width="9.140625" style="9"/>
    <col min="10723" max="10723" width="4.7109375" style="9" customWidth="1"/>
    <col min="10724" max="10724" width="10.140625" style="9" customWidth="1"/>
    <col min="10725" max="10725" width="16.140625" style="9" customWidth="1"/>
    <col min="10726" max="10726" width="6.28515625" style="9" customWidth="1"/>
    <col min="10727" max="10727" width="9.85546875" style="9" customWidth="1"/>
    <col min="10728" max="10728" width="9.140625" style="9" customWidth="1"/>
    <col min="10729" max="10730" width="6" style="9" customWidth="1"/>
    <col min="10731" max="10731" width="5.7109375" style="9" customWidth="1"/>
    <col min="10732" max="10735" width="4.85546875" style="9" customWidth="1"/>
    <col min="10736" max="10736" width="5.85546875" style="9" customWidth="1"/>
    <col min="10737" max="10737" width="6.28515625" style="9" customWidth="1"/>
    <col min="10738" max="10738" width="6" style="9" customWidth="1"/>
    <col min="10739" max="10742" width="4.7109375" style="9" customWidth="1"/>
    <col min="10743" max="10743" width="9.5703125" style="9" customWidth="1"/>
    <col min="10744" max="10744" width="7.5703125" style="9" customWidth="1"/>
    <col min="10745" max="10745" width="12.5703125" style="9" customWidth="1"/>
    <col min="10746" max="10746" width="7.28515625" style="9" customWidth="1"/>
    <col min="10747" max="10749" width="9.140625" style="9" customWidth="1"/>
    <col min="10750" max="10750" width="10.7109375" style="9" customWidth="1"/>
    <col min="10751" max="10978" width="9.140625" style="9"/>
    <col min="10979" max="10979" width="4.7109375" style="9" customWidth="1"/>
    <col min="10980" max="10980" width="10.140625" style="9" customWidth="1"/>
    <col min="10981" max="10981" width="16.140625" style="9" customWidth="1"/>
    <col min="10982" max="10982" width="6.28515625" style="9" customWidth="1"/>
    <col min="10983" max="10983" width="9.85546875" style="9" customWidth="1"/>
    <col min="10984" max="10984" width="9.140625" style="9" customWidth="1"/>
    <col min="10985" max="10986" width="6" style="9" customWidth="1"/>
    <col min="10987" max="10987" width="5.7109375" style="9" customWidth="1"/>
    <col min="10988" max="10991" width="4.85546875" style="9" customWidth="1"/>
    <col min="10992" max="10992" width="5.85546875" style="9" customWidth="1"/>
    <col min="10993" max="10993" width="6.28515625" style="9" customWidth="1"/>
    <col min="10994" max="10994" width="6" style="9" customWidth="1"/>
    <col min="10995" max="10998" width="4.7109375" style="9" customWidth="1"/>
    <col min="10999" max="10999" width="9.5703125" style="9" customWidth="1"/>
    <col min="11000" max="11000" width="7.5703125" style="9" customWidth="1"/>
    <col min="11001" max="11001" width="12.5703125" style="9" customWidth="1"/>
    <col min="11002" max="11002" width="7.28515625" style="9" customWidth="1"/>
    <col min="11003" max="11005" width="9.140625" style="9" customWidth="1"/>
    <col min="11006" max="11006" width="10.7109375" style="9" customWidth="1"/>
    <col min="11007" max="11234" width="9.140625" style="9"/>
    <col min="11235" max="11235" width="4.7109375" style="9" customWidth="1"/>
    <col min="11236" max="11236" width="10.140625" style="9" customWidth="1"/>
    <col min="11237" max="11237" width="16.140625" style="9" customWidth="1"/>
    <col min="11238" max="11238" width="6.28515625" style="9" customWidth="1"/>
    <col min="11239" max="11239" width="9.85546875" style="9" customWidth="1"/>
    <col min="11240" max="11240" width="9.140625" style="9" customWidth="1"/>
    <col min="11241" max="11242" width="6" style="9" customWidth="1"/>
    <col min="11243" max="11243" width="5.7109375" style="9" customWidth="1"/>
    <col min="11244" max="11247" width="4.85546875" style="9" customWidth="1"/>
    <col min="11248" max="11248" width="5.85546875" style="9" customWidth="1"/>
    <col min="11249" max="11249" width="6.28515625" style="9" customWidth="1"/>
    <col min="11250" max="11250" width="6" style="9" customWidth="1"/>
    <col min="11251" max="11254" width="4.7109375" style="9" customWidth="1"/>
    <col min="11255" max="11255" width="9.5703125" style="9" customWidth="1"/>
    <col min="11256" max="11256" width="7.5703125" style="9" customWidth="1"/>
    <col min="11257" max="11257" width="12.5703125" style="9" customWidth="1"/>
    <col min="11258" max="11258" width="7.28515625" style="9" customWidth="1"/>
    <col min="11259" max="11261" width="9.140625" style="9" customWidth="1"/>
    <col min="11262" max="11262" width="10.7109375" style="9" customWidth="1"/>
    <col min="11263" max="11490" width="9.140625" style="9"/>
    <col min="11491" max="11491" width="4.7109375" style="9" customWidth="1"/>
    <col min="11492" max="11492" width="10.140625" style="9" customWidth="1"/>
    <col min="11493" max="11493" width="16.140625" style="9" customWidth="1"/>
    <col min="11494" max="11494" width="6.28515625" style="9" customWidth="1"/>
    <col min="11495" max="11495" width="9.85546875" style="9" customWidth="1"/>
    <col min="11496" max="11496" width="9.140625" style="9" customWidth="1"/>
    <col min="11497" max="11498" width="6" style="9" customWidth="1"/>
    <col min="11499" max="11499" width="5.7109375" style="9" customWidth="1"/>
    <col min="11500" max="11503" width="4.85546875" style="9" customWidth="1"/>
    <col min="11504" max="11504" width="5.85546875" style="9" customWidth="1"/>
    <col min="11505" max="11505" width="6.28515625" style="9" customWidth="1"/>
    <col min="11506" max="11506" width="6" style="9" customWidth="1"/>
    <col min="11507" max="11510" width="4.7109375" style="9" customWidth="1"/>
    <col min="11511" max="11511" width="9.5703125" style="9" customWidth="1"/>
    <col min="11512" max="11512" width="7.5703125" style="9" customWidth="1"/>
    <col min="11513" max="11513" width="12.5703125" style="9" customWidth="1"/>
    <col min="11514" max="11514" width="7.28515625" style="9" customWidth="1"/>
    <col min="11515" max="11517" width="9.140625" style="9" customWidth="1"/>
    <col min="11518" max="11518" width="10.7109375" style="9" customWidth="1"/>
    <col min="11519" max="11746" width="9.140625" style="9"/>
    <col min="11747" max="11747" width="4.7109375" style="9" customWidth="1"/>
    <col min="11748" max="11748" width="10.140625" style="9" customWidth="1"/>
    <col min="11749" max="11749" width="16.140625" style="9" customWidth="1"/>
    <col min="11750" max="11750" width="6.28515625" style="9" customWidth="1"/>
    <col min="11751" max="11751" width="9.85546875" style="9" customWidth="1"/>
    <col min="11752" max="11752" width="9.140625" style="9" customWidth="1"/>
    <col min="11753" max="11754" width="6" style="9" customWidth="1"/>
    <col min="11755" max="11755" width="5.7109375" style="9" customWidth="1"/>
    <col min="11756" max="11759" width="4.85546875" style="9" customWidth="1"/>
    <col min="11760" max="11760" width="5.85546875" style="9" customWidth="1"/>
    <col min="11761" max="11761" width="6.28515625" style="9" customWidth="1"/>
    <col min="11762" max="11762" width="6" style="9" customWidth="1"/>
    <col min="11763" max="11766" width="4.7109375" style="9" customWidth="1"/>
    <col min="11767" max="11767" width="9.5703125" style="9" customWidth="1"/>
    <col min="11768" max="11768" width="7.5703125" style="9" customWidth="1"/>
    <col min="11769" max="11769" width="12.5703125" style="9" customWidth="1"/>
    <col min="11770" max="11770" width="7.28515625" style="9" customWidth="1"/>
    <col min="11771" max="11773" width="9.140625" style="9" customWidth="1"/>
    <col min="11774" max="11774" width="10.7109375" style="9" customWidth="1"/>
    <col min="11775" max="12002" width="9.140625" style="9"/>
    <col min="12003" max="12003" width="4.7109375" style="9" customWidth="1"/>
    <col min="12004" max="12004" width="10.140625" style="9" customWidth="1"/>
    <col min="12005" max="12005" width="16.140625" style="9" customWidth="1"/>
    <col min="12006" max="12006" width="6.28515625" style="9" customWidth="1"/>
    <col min="12007" max="12007" width="9.85546875" style="9" customWidth="1"/>
    <col min="12008" max="12008" width="9.140625" style="9" customWidth="1"/>
    <col min="12009" max="12010" width="6" style="9" customWidth="1"/>
    <col min="12011" max="12011" width="5.7109375" style="9" customWidth="1"/>
    <col min="12012" max="12015" width="4.85546875" style="9" customWidth="1"/>
    <col min="12016" max="12016" width="5.85546875" style="9" customWidth="1"/>
    <col min="12017" max="12017" width="6.28515625" style="9" customWidth="1"/>
    <col min="12018" max="12018" width="6" style="9" customWidth="1"/>
    <col min="12019" max="12022" width="4.7109375" style="9" customWidth="1"/>
    <col min="12023" max="12023" width="9.5703125" style="9" customWidth="1"/>
    <col min="12024" max="12024" width="7.5703125" style="9" customWidth="1"/>
    <col min="12025" max="12025" width="12.5703125" style="9" customWidth="1"/>
    <col min="12026" max="12026" width="7.28515625" style="9" customWidth="1"/>
    <col min="12027" max="12029" width="9.140625" style="9" customWidth="1"/>
    <col min="12030" max="12030" width="10.7109375" style="9" customWidth="1"/>
    <col min="12031" max="12258" width="9.140625" style="9"/>
    <col min="12259" max="12259" width="4.7109375" style="9" customWidth="1"/>
    <col min="12260" max="12260" width="10.140625" style="9" customWidth="1"/>
    <col min="12261" max="12261" width="16.140625" style="9" customWidth="1"/>
    <col min="12262" max="12262" width="6.28515625" style="9" customWidth="1"/>
    <col min="12263" max="12263" width="9.85546875" style="9" customWidth="1"/>
    <col min="12264" max="12264" width="9.140625" style="9" customWidth="1"/>
    <col min="12265" max="12266" width="6" style="9" customWidth="1"/>
    <col min="12267" max="12267" width="5.7109375" style="9" customWidth="1"/>
    <col min="12268" max="12271" width="4.85546875" style="9" customWidth="1"/>
    <col min="12272" max="12272" width="5.85546875" style="9" customWidth="1"/>
    <col min="12273" max="12273" width="6.28515625" style="9" customWidth="1"/>
    <col min="12274" max="12274" width="6" style="9" customWidth="1"/>
    <col min="12275" max="12278" width="4.7109375" style="9" customWidth="1"/>
    <col min="12279" max="12279" width="9.5703125" style="9" customWidth="1"/>
    <col min="12280" max="12280" width="7.5703125" style="9" customWidth="1"/>
    <col min="12281" max="12281" width="12.5703125" style="9" customWidth="1"/>
    <col min="12282" max="12282" width="7.28515625" style="9" customWidth="1"/>
    <col min="12283" max="12285" width="9.140625" style="9" customWidth="1"/>
    <col min="12286" max="12286" width="10.7109375" style="9" customWidth="1"/>
    <col min="12287" max="12514" width="9.140625" style="9"/>
    <col min="12515" max="12515" width="4.7109375" style="9" customWidth="1"/>
    <col min="12516" max="12516" width="10.140625" style="9" customWidth="1"/>
    <col min="12517" max="12517" width="16.140625" style="9" customWidth="1"/>
    <col min="12518" max="12518" width="6.28515625" style="9" customWidth="1"/>
    <col min="12519" max="12519" width="9.85546875" style="9" customWidth="1"/>
    <col min="12520" max="12520" width="9.140625" style="9" customWidth="1"/>
    <col min="12521" max="12522" width="6" style="9" customWidth="1"/>
    <col min="12523" max="12523" width="5.7109375" style="9" customWidth="1"/>
    <col min="12524" max="12527" width="4.85546875" style="9" customWidth="1"/>
    <col min="12528" max="12528" width="5.85546875" style="9" customWidth="1"/>
    <col min="12529" max="12529" width="6.28515625" style="9" customWidth="1"/>
    <col min="12530" max="12530" width="6" style="9" customWidth="1"/>
    <col min="12531" max="12534" width="4.7109375" style="9" customWidth="1"/>
    <col min="12535" max="12535" width="9.5703125" style="9" customWidth="1"/>
    <col min="12536" max="12536" width="7.5703125" style="9" customWidth="1"/>
    <col min="12537" max="12537" width="12.5703125" style="9" customWidth="1"/>
    <col min="12538" max="12538" width="7.28515625" style="9" customWidth="1"/>
    <col min="12539" max="12541" width="9.140625" style="9" customWidth="1"/>
    <col min="12542" max="12542" width="10.7109375" style="9" customWidth="1"/>
    <col min="12543" max="12770" width="9.140625" style="9"/>
    <col min="12771" max="12771" width="4.7109375" style="9" customWidth="1"/>
    <col min="12772" max="12772" width="10.140625" style="9" customWidth="1"/>
    <col min="12773" max="12773" width="16.140625" style="9" customWidth="1"/>
    <col min="12774" max="12774" width="6.28515625" style="9" customWidth="1"/>
    <col min="12775" max="12775" width="9.85546875" style="9" customWidth="1"/>
    <col min="12776" max="12776" width="9.140625" style="9" customWidth="1"/>
    <col min="12777" max="12778" width="6" style="9" customWidth="1"/>
    <col min="12779" max="12779" width="5.7109375" style="9" customWidth="1"/>
    <col min="12780" max="12783" width="4.85546875" style="9" customWidth="1"/>
    <col min="12784" max="12784" width="5.85546875" style="9" customWidth="1"/>
    <col min="12785" max="12785" width="6.28515625" style="9" customWidth="1"/>
    <col min="12786" max="12786" width="6" style="9" customWidth="1"/>
    <col min="12787" max="12790" width="4.7109375" style="9" customWidth="1"/>
    <col min="12791" max="12791" width="9.5703125" style="9" customWidth="1"/>
    <col min="12792" max="12792" width="7.5703125" style="9" customWidth="1"/>
    <col min="12793" max="12793" width="12.5703125" style="9" customWidth="1"/>
    <col min="12794" max="12794" width="7.28515625" style="9" customWidth="1"/>
    <col min="12795" max="12797" width="9.140625" style="9" customWidth="1"/>
    <col min="12798" max="12798" width="10.7109375" style="9" customWidth="1"/>
    <col min="12799" max="13026" width="9.140625" style="9"/>
    <col min="13027" max="13027" width="4.7109375" style="9" customWidth="1"/>
    <col min="13028" max="13028" width="10.140625" style="9" customWidth="1"/>
    <col min="13029" max="13029" width="16.140625" style="9" customWidth="1"/>
    <col min="13030" max="13030" width="6.28515625" style="9" customWidth="1"/>
    <col min="13031" max="13031" width="9.85546875" style="9" customWidth="1"/>
    <col min="13032" max="13032" width="9.140625" style="9" customWidth="1"/>
    <col min="13033" max="13034" width="6" style="9" customWidth="1"/>
    <col min="13035" max="13035" width="5.7109375" style="9" customWidth="1"/>
    <col min="13036" max="13039" width="4.85546875" style="9" customWidth="1"/>
    <col min="13040" max="13040" width="5.85546875" style="9" customWidth="1"/>
    <col min="13041" max="13041" width="6.28515625" style="9" customWidth="1"/>
    <col min="13042" max="13042" width="6" style="9" customWidth="1"/>
    <col min="13043" max="13046" width="4.7109375" style="9" customWidth="1"/>
    <col min="13047" max="13047" width="9.5703125" style="9" customWidth="1"/>
    <col min="13048" max="13048" width="7.5703125" style="9" customWidth="1"/>
    <col min="13049" max="13049" width="12.5703125" style="9" customWidth="1"/>
    <col min="13050" max="13050" width="7.28515625" style="9" customWidth="1"/>
    <col min="13051" max="13053" width="9.140625" style="9" customWidth="1"/>
    <col min="13054" max="13054" width="10.7109375" style="9" customWidth="1"/>
    <col min="13055" max="13282" width="9.140625" style="9"/>
    <col min="13283" max="13283" width="4.7109375" style="9" customWidth="1"/>
    <col min="13284" max="13284" width="10.140625" style="9" customWidth="1"/>
    <col min="13285" max="13285" width="16.140625" style="9" customWidth="1"/>
    <col min="13286" max="13286" width="6.28515625" style="9" customWidth="1"/>
    <col min="13287" max="13287" width="9.85546875" style="9" customWidth="1"/>
    <col min="13288" max="13288" width="9.140625" style="9" customWidth="1"/>
    <col min="13289" max="13290" width="6" style="9" customWidth="1"/>
    <col min="13291" max="13291" width="5.7109375" style="9" customWidth="1"/>
    <col min="13292" max="13295" width="4.85546875" style="9" customWidth="1"/>
    <col min="13296" max="13296" width="5.85546875" style="9" customWidth="1"/>
    <col min="13297" max="13297" width="6.28515625" style="9" customWidth="1"/>
    <col min="13298" max="13298" width="6" style="9" customWidth="1"/>
    <col min="13299" max="13302" width="4.7109375" style="9" customWidth="1"/>
    <col min="13303" max="13303" width="9.5703125" style="9" customWidth="1"/>
    <col min="13304" max="13304" width="7.5703125" style="9" customWidth="1"/>
    <col min="13305" max="13305" width="12.5703125" style="9" customWidth="1"/>
    <col min="13306" max="13306" width="7.28515625" style="9" customWidth="1"/>
    <col min="13307" max="13309" width="9.140625" style="9" customWidth="1"/>
    <col min="13310" max="13310" width="10.7109375" style="9" customWidth="1"/>
    <col min="13311" max="13538" width="9.140625" style="9"/>
    <col min="13539" max="13539" width="4.7109375" style="9" customWidth="1"/>
    <col min="13540" max="13540" width="10.140625" style="9" customWidth="1"/>
    <col min="13541" max="13541" width="16.140625" style="9" customWidth="1"/>
    <col min="13542" max="13542" width="6.28515625" style="9" customWidth="1"/>
    <col min="13543" max="13543" width="9.85546875" style="9" customWidth="1"/>
    <col min="13544" max="13544" width="9.140625" style="9" customWidth="1"/>
    <col min="13545" max="13546" width="6" style="9" customWidth="1"/>
    <col min="13547" max="13547" width="5.7109375" style="9" customWidth="1"/>
    <col min="13548" max="13551" width="4.85546875" style="9" customWidth="1"/>
    <col min="13552" max="13552" width="5.85546875" style="9" customWidth="1"/>
    <col min="13553" max="13553" width="6.28515625" style="9" customWidth="1"/>
    <col min="13554" max="13554" width="6" style="9" customWidth="1"/>
    <col min="13555" max="13558" width="4.7109375" style="9" customWidth="1"/>
    <col min="13559" max="13559" width="9.5703125" style="9" customWidth="1"/>
    <col min="13560" max="13560" width="7.5703125" style="9" customWidth="1"/>
    <col min="13561" max="13561" width="12.5703125" style="9" customWidth="1"/>
    <col min="13562" max="13562" width="7.28515625" style="9" customWidth="1"/>
    <col min="13563" max="13565" width="9.140625" style="9" customWidth="1"/>
    <col min="13566" max="13566" width="10.7109375" style="9" customWidth="1"/>
    <col min="13567" max="13794" width="9.140625" style="9"/>
    <col min="13795" max="13795" width="4.7109375" style="9" customWidth="1"/>
    <col min="13796" max="13796" width="10.140625" style="9" customWidth="1"/>
    <col min="13797" max="13797" width="16.140625" style="9" customWidth="1"/>
    <col min="13798" max="13798" width="6.28515625" style="9" customWidth="1"/>
    <col min="13799" max="13799" width="9.85546875" style="9" customWidth="1"/>
    <col min="13800" max="13800" width="9.140625" style="9" customWidth="1"/>
    <col min="13801" max="13802" width="6" style="9" customWidth="1"/>
    <col min="13803" max="13803" width="5.7109375" style="9" customWidth="1"/>
    <col min="13804" max="13807" width="4.85546875" style="9" customWidth="1"/>
    <col min="13808" max="13808" width="5.85546875" style="9" customWidth="1"/>
    <col min="13809" max="13809" width="6.28515625" style="9" customWidth="1"/>
    <col min="13810" max="13810" width="6" style="9" customWidth="1"/>
    <col min="13811" max="13814" width="4.7109375" style="9" customWidth="1"/>
    <col min="13815" max="13815" width="9.5703125" style="9" customWidth="1"/>
    <col min="13816" max="13816" width="7.5703125" style="9" customWidth="1"/>
    <col min="13817" max="13817" width="12.5703125" style="9" customWidth="1"/>
    <col min="13818" max="13818" width="7.28515625" style="9" customWidth="1"/>
    <col min="13819" max="13821" width="9.140625" style="9" customWidth="1"/>
    <col min="13822" max="13822" width="10.7109375" style="9" customWidth="1"/>
    <col min="13823" max="14050" width="9.140625" style="9"/>
    <col min="14051" max="14051" width="4.7109375" style="9" customWidth="1"/>
    <col min="14052" max="14052" width="10.140625" style="9" customWidth="1"/>
    <col min="14053" max="14053" width="16.140625" style="9" customWidth="1"/>
    <col min="14054" max="14054" width="6.28515625" style="9" customWidth="1"/>
    <col min="14055" max="14055" width="9.85546875" style="9" customWidth="1"/>
    <col min="14056" max="14056" width="9.140625" style="9" customWidth="1"/>
    <col min="14057" max="14058" width="6" style="9" customWidth="1"/>
    <col min="14059" max="14059" width="5.7109375" style="9" customWidth="1"/>
    <col min="14060" max="14063" width="4.85546875" style="9" customWidth="1"/>
    <col min="14064" max="14064" width="5.85546875" style="9" customWidth="1"/>
    <col min="14065" max="14065" width="6.28515625" style="9" customWidth="1"/>
    <col min="14066" max="14066" width="6" style="9" customWidth="1"/>
    <col min="14067" max="14070" width="4.7109375" style="9" customWidth="1"/>
    <col min="14071" max="14071" width="9.5703125" style="9" customWidth="1"/>
    <col min="14072" max="14072" width="7.5703125" style="9" customWidth="1"/>
    <col min="14073" max="14073" width="12.5703125" style="9" customWidth="1"/>
    <col min="14074" max="14074" width="7.28515625" style="9" customWidth="1"/>
    <col min="14075" max="14077" width="9.140625" style="9" customWidth="1"/>
    <col min="14078" max="14078" width="10.7109375" style="9" customWidth="1"/>
    <col min="14079" max="14306" width="9.140625" style="9"/>
    <col min="14307" max="14307" width="4.7109375" style="9" customWidth="1"/>
    <col min="14308" max="14308" width="10.140625" style="9" customWidth="1"/>
    <col min="14309" max="14309" width="16.140625" style="9" customWidth="1"/>
    <col min="14310" max="14310" width="6.28515625" style="9" customWidth="1"/>
    <col min="14311" max="14311" width="9.85546875" style="9" customWidth="1"/>
    <col min="14312" max="14312" width="9.140625" style="9" customWidth="1"/>
    <col min="14313" max="14314" width="6" style="9" customWidth="1"/>
    <col min="14315" max="14315" width="5.7109375" style="9" customWidth="1"/>
    <col min="14316" max="14319" width="4.85546875" style="9" customWidth="1"/>
    <col min="14320" max="14320" width="5.85546875" style="9" customWidth="1"/>
    <col min="14321" max="14321" width="6.28515625" style="9" customWidth="1"/>
    <col min="14322" max="14322" width="6" style="9" customWidth="1"/>
    <col min="14323" max="14326" width="4.7109375" style="9" customWidth="1"/>
    <col min="14327" max="14327" width="9.5703125" style="9" customWidth="1"/>
    <col min="14328" max="14328" width="7.5703125" style="9" customWidth="1"/>
    <col min="14329" max="14329" width="12.5703125" style="9" customWidth="1"/>
    <col min="14330" max="14330" width="7.28515625" style="9" customWidth="1"/>
    <col min="14331" max="14333" width="9.140625" style="9" customWidth="1"/>
    <col min="14334" max="14334" width="10.7109375" style="9" customWidth="1"/>
    <col min="14335" max="14562" width="9.140625" style="9"/>
    <col min="14563" max="14563" width="4.7109375" style="9" customWidth="1"/>
    <col min="14564" max="14564" width="10.140625" style="9" customWidth="1"/>
    <col min="14565" max="14565" width="16.140625" style="9" customWidth="1"/>
    <col min="14566" max="14566" width="6.28515625" style="9" customWidth="1"/>
    <col min="14567" max="14567" width="9.85546875" style="9" customWidth="1"/>
    <col min="14568" max="14568" width="9.140625" style="9" customWidth="1"/>
    <col min="14569" max="14570" width="6" style="9" customWidth="1"/>
    <col min="14571" max="14571" width="5.7109375" style="9" customWidth="1"/>
    <col min="14572" max="14575" width="4.85546875" style="9" customWidth="1"/>
    <col min="14576" max="14576" width="5.85546875" style="9" customWidth="1"/>
    <col min="14577" max="14577" width="6.28515625" style="9" customWidth="1"/>
    <col min="14578" max="14578" width="6" style="9" customWidth="1"/>
    <col min="14579" max="14582" width="4.7109375" style="9" customWidth="1"/>
    <col min="14583" max="14583" width="9.5703125" style="9" customWidth="1"/>
    <col min="14584" max="14584" width="7.5703125" style="9" customWidth="1"/>
    <col min="14585" max="14585" width="12.5703125" style="9" customWidth="1"/>
    <col min="14586" max="14586" width="7.28515625" style="9" customWidth="1"/>
    <col min="14587" max="14589" width="9.140625" style="9" customWidth="1"/>
    <col min="14590" max="14590" width="10.7109375" style="9" customWidth="1"/>
    <col min="14591" max="14818" width="9.140625" style="9"/>
    <col min="14819" max="14819" width="4.7109375" style="9" customWidth="1"/>
    <col min="14820" max="14820" width="10.140625" style="9" customWidth="1"/>
    <col min="14821" max="14821" width="16.140625" style="9" customWidth="1"/>
    <col min="14822" max="14822" width="6.28515625" style="9" customWidth="1"/>
    <col min="14823" max="14823" width="9.85546875" style="9" customWidth="1"/>
    <col min="14824" max="14824" width="9.140625" style="9" customWidth="1"/>
    <col min="14825" max="14826" width="6" style="9" customWidth="1"/>
    <col min="14827" max="14827" width="5.7109375" style="9" customWidth="1"/>
    <col min="14828" max="14831" width="4.85546875" style="9" customWidth="1"/>
    <col min="14832" max="14832" width="5.85546875" style="9" customWidth="1"/>
    <col min="14833" max="14833" width="6.28515625" style="9" customWidth="1"/>
    <col min="14834" max="14834" width="6" style="9" customWidth="1"/>
    <col min="14835" max="14838" width="4.7109375" style="9" customWidth="1"/>
    <col min="14839" max="14839" width="9.5703125" style="9" customWidth="1"/>
    <col min="14840" max="14840" width="7.5703125" style="9" customWidth="1"/>
    <col min="14841" max="14841" width="12.5703125" style="9" customWidth="1"/>
    <col min="14842" max="14842" width="7.28515625" style="9" customWidth="1"/>
    <col min="14843" max="14845" width="9.140625" style="9" customWidth="1"/>
    <col min="14846" max="14846" width="10.7109375" style="9" customWidth="1"/>
    <col min="14847" max="15074" width="9.140625" style="9"/>
    <col min="15075" max="15075" width="4.7109375" style="9" customWidth="1"/>
    <col min="15076" max="15076" width="10.140625" style="9" customWidth="1"/>
    <col min="15077" max="15077" width="16.140625" style="9" customWidth="1"/>
    <col min="15078" max="15078" width="6.28515625" style="9" customWidth="1"/>
    <col min="15079" max="15079" width="9.85546875" style="9" customWidth="1"/>
    <col min="15080" max="15080" width="9.140625" style="9" customWidth="1"/>
    <col min="15081" max="15082" width="6" style="9" customWidth="1"/>
    <col min="15083" max="15083" width="5.7109375" style="9" customWidth="1"/>
    <col min="15084" max="15087" width="4.85546875" style="9" customWidth="1"/>
    <col min="15088" max="15088" width="5.85546875" style="9" customWidth="1"/>
    <col min="15089" max="15089" width="6.28515625" style="9" customWidth="1"/>
    <col min="15090" max="15090" width="6" style="9" customWidth="1"/>
    <col min="15091" max="15094" width="4.7109375" style="9" customWidth="1"/>
    <col min="15095" max="15095" width="9.5703125" style="9" customWidth="1"/>
    <col min="15096" max="15096" width="7.5703125" style="9" customWidth="1"/>
    <col min="15097" max="15097" width="12.5703125" style="9" customWidth="1"/>
    <col min="15098" max="15098" width="7.28515625" style="9" customWidth="1"/>
    <col min="15099" max="15101" width="9.140625" style="9" customWidth="1"/>
    <col min="15102" max="15102" width="10.7109375" style="9" customWidth="1"/>
    <col min="15103" max="15330" width="9.140625" style="9"/>
    <col min="15331" max="15331" width="4.7109375" style="9" customWidth="1"/>
    <col min="15332" max="15332" width="10.140625" style="9" customWidth="1"/>
    <col min="15333" max="15333" width="16.140625" style="9" customWidth="1"/>
    <col min="15334" max="15334" width="6.28515625" style="9" customWidth="1"/>
    <col min="15335" max="15335" width="9.85546875" style="9" customWidth="1"/>
    <col min="15336" max="15336" width="9.140625" style="9" customWidth="1"/>
    <col min="15337" max="15338" width="6" style="9" customWidth="1"/>
    <col min="15339" max="15339" width="5.7109375" style="9" customWidth="1"/>
    <col min="15340" max="15343" width="4.85546875" style="9" customWidth="1"/>
    <col min="15344" max="15344" width="5.85546875" style="9" customWidth="1"/>
    <col min="15345" max="15345" width="6.28515625" style="9" customWidth="1"/>
    <col min="15346" max="15346" width="6" style="9" customWidth="1"/>
    <col min="15347" max="15350" width="4.7109375" style="9" customWidth="1"/>
    <col min="15351" max="15351" width="9.5703125" style="9" customWidth="1"/>
    <col min="15352" max="15352" width="7.5703125" style="9" customWidth="1"/>
    <col min="15353" max="15353" width="12.5703125" style="9" customWidth="1"/>
    <col min="15354" max="15354" width="7.28515625" style="9" customWidth="1"/>
    <col min="15355" max="15357" width="9.140625" style="9" customWidth="1"/>
    <col min="15358" max="15358" width="10.7109375" style="9" customWidth="1"/>
    <col min="15359" max="15586" width="9.140625" style="9"/>
    <col min="15587" max="15587" width="4.7109375" style="9" customWidth="1"/>
    <col min="15588" max="15588" width="10.140625" style="9" customWidth="1"/>
    <col min="15589" max="15589" width="16.140625" style="9" customWidth="1"/>
    <col min="15590" max="15590" width="6.28515625" style="9" customWidth="1"/>
    <col min="15591" max="15591" width="9.85546875" style="9" customWidth="1"/>
    <col min="15592" max="15592" width="9.140625" style="9" customWidth="1"/>
    <col min="15593" max="15594" width="6" style="9" customWidth="1"/>
    <col min="15595" max="15595" width="5.7109375" style="9" customWidth="1"/>
    <col min="15596" max="15599" width="4.85546875" style="9" customWidth="1"/>
    <col min="15600" max="15600" width="5.85546875" style="9" customWidth="1"/>
    <col min="15601" max="15601" width="6.28515625" style="9" customWidth="1"/>
    <col min="15602" max="15602" width="6" style="9" customWidth="1"/>
    <col min="15603" max="15606" width="4.7109375" style="9" customWidth="1"/>
    <col min="15607" max="15607" width="9.5703125" style="9" customWidth="1"/>
    <col min="15608" max="15608" width="7.5703125" style="9" customWidth="1"/>
    <col min="15609" max="15609" width="12.5703125" style="9" customWidth="1"/>
    <col min="15610" max="15610" width="7.28515625" style="9" customWidth="1"/>
    <col min="15611" max="15613" width="9.140625" style="9" customWidth="1"/>
    <col min="15614" max="15614" width="10.7109375" style="9" customWidth="1"/>
    <col min="15615" max="15842" width="9.140625" style="9"/>
    <col min="15843" max="15843" width="4.7109375" style="9" customWidth="1"/>
    <col min="15844" max="15844" width="10.140625" style="9" customWidth="1"/>
    <col min="15845" max="15845" width="16.140625" style="9" customWidth="1"/>
    <col min="15846" max="15846" width="6.28515625" style="9" customWidth="1"/>
    <col min="15847" max="15847" width="9.85546875" style="9" customWidth="1"/>
    <col min="15848" max="15848" width="9.140625" style="9" customWidth="1"/>
    <col min="15849" max="15850" width="6" style="9" customWidth="1"/>
    <col min="15851" max="15851" width="5.7109375" style="9" customWidth="1"/>
    <col min="15852" max="15855" width="4.85546875" style="9" customWidth="1"/>
    <col min="15856" max="15856" width="5.85546875" style="9" customWidth="1"/>
    <col min="15857" max="15857" width="6.28515625" style="9" customWidth="1"/>
    <col min="15858" max="15858" width="6" style="9" customWidth="1"/>
    <col min="15859" max="15862" width="4.7109375" style="9" customWidth="1"/>
    <col min="15863" max="15863" width="9.5703125" style="9" customWidth="1"/>
    <col min="15864" max="15864" width="7.5703125" style="9" customWidth="1"/>
    <col min="15865" max="15865" width="12.5703125" style="9" customWidth="1"/>
    <col min="15866" max="15866" width="7.28515625" style="9" customWidth="1"/>
    <col min="15867" max="15869" width="9.140625" style="9" customWidth="1"/>
    <col min="15870" max="15870" width="10.7109375" style="9" customWidth="1"/>
    <col min="15871" max="16098" width="9.140625" style="9"/>
    <col min="16099" max="16099" width="4.7109375" style="9" customWidth="1"/>
    <col min="16100" max="16100" width="10.140625" style="9" customWidth="1"/>
    <col min="16101" max="16101" width="16.140625" style="9" customWidth="1"/>
    <col min="16102" max="16102" width="6.28515625" style="9" customWidth="1"/>
    <col min="16103" max="16103" width="9.85546875" style="9" customWidth="1"/>
    <col min="16104" max="16104" width="9.140625" style="9" customWidth="1"/>
    <col min="16105" max="16106" width="6" style="9" customWidth="1"/>
    <col min="16107" max="16107" width="5.7109375" style="9" customWidth="1"/>
    <col min="16108" max="16111" width="4.85546875" style="9" customWidth="1"/>
    <col min="16112" max="16112" width="5.85546875" style="9" customWidth="1"/>
    <col min="16113" max="16113" width="6.28515625" style="9" customWidth="1"/>
    <col min="16114" max="16114" width="6" style="9" customWidth="1"/>
    <col min="16115" max="16118" width="4.7109375" style="9" customWidth="1"/>
    <col min="16119" max="16119" width="9.5703125" style="9" customWidth="1"/>
    <col min="16120" max="16120" width="7.5703125" style="9" customWidth="1"/>
    <col min="16121" max="16121" width="12.5703125" style="9" customWidth="1"/>
    <col min="16122" max="16122" width="7.28515625" style="9" customWidth="1"/>
    <col min="16123" max="16125" width="9.140625" style="9" customWidth="1"/>
    <col min="16126" max="16126" width="10.7109375" style="9" customWidth="1"/>
    <col min="16127" max="16384" width="9.140625" style="9"/>
  </cols>
  <sheetData>
    <row r="1" spans="1:25" s="1" customFormat="1" ht="27" customHeight="1">
      <c r="A1" s="1" t="s">
        <v>0</v>
      </c>
      <c r="D1" s="2"/>
      <c r="E1" s="3"/>
      <c r="F1" s="2"/>
      <c r="G1" s="2"/>
      <c r="H1" s="2"/>
      <c r="I1" s="4"/>
      <c r="J1" s="4"/>
      <c r="K1" s="4"/>
      <c r="L1" s="4"/>
      <c r="M1" s="4" t="s">
        <v>1</v>
      </c>
      <c r="N1" s="4"/>
      <c r="O1" s="5"/>
      <c r="P1" s="5"/>
      <c r="Q1" s="5"/>
      <c r="R1" s="5"/>
      <c r="S1" s="5"/>
      <c r="T1" s="5"/>
      <c r="U1" s="5"/>
      <c r="V1" s="2"/>
      <c r="W1" s="2"/>
    </row>
    <row r="2" spans="1:25" s="1" customFormat="1" ht="23.25" customHeight="1">
      <c r="A2" s="1" t="s">
        <v>2</v>
      </c>
      <c r="D2" s="2"/>
      <c r="E2" s="6"/>
      <c r="F2" s="2"/>
      <c r="G2" s="2"/>
      <c r="H2" s="2"/>
      <c r="I2" s="4"/>
      <c r="J2" s="4"/>
      <c r="K2" s="4"/>
      <c r="L2" s="4"/>
      <c r="M2" s="4" t="s">
        <v>3</v>
      </c>
      <c r="N2" s="4"/>
      <c r="O2" s="5"/>
      <c r="P2" s="5"/>
      <c r="Q2" s="5"/>
      <c r="R2" s="5"/>
      <c r="S2" s="5"/>
      <c r="T2" s="5"/>
      <c r="U2" s="5"/>
      <c r="V2" s="2"/>
      <c r="W2" s="2"/>
    </row>
    <row r="3" spans="1:25" s="1" customFormat="1" ht="21" customHeight="1">
      <c r="A3" s="2"/>
      <c r="B3" s="2"/>
      <c r="C3" s="2"/>
      <c r="D3" s="2"/>
      <c r="E3" s="6"/>
      <c r="F3" s="2"/>
      <c r="G3" s="2"/>
      <c r="H3" s="2"/>
      <c r="I3" s="4"/>
      <c r="J3" s="4"/>
      <c r="K3" s="4"/>
      <c r="L3" s="4"/>
      <c r="M3" s="4" t="s">
        <v>4</v>
      </c>
      <c r="N3" s="4"/>
      <c r="O3" s="5"/>
      <c r="P3" s="5"/>
      <c r="Q3" s="5"/>
      <c r="R3" s="5"/>
      <c r="S3" s="5"/>
      <c r="T3" s="5"/>
      <c r="U3" s="5"/>
      <c r="V3" s="2"/>
      <c r="W3" s="2"/>
    </row>
    <row r="4" spans="1:25" s="8" customFormat="1" ht="15.75" customHeight="1">
      <c r="A4" s="7"/>
      <c r="B4" s="7"/>
      <c r="C4" s="7"/>
      <c r="D4" s="7"/>
      <c r="E4" s="7"/>
      <c r="F4" s="7"/>
      <c r="G4" s="7"/>
      <c r="H4" s="7"/>
      <c r="I4" s="7"/>
      <c r="J4" s="7">
        <v>14</v>
      </c>
      <c r="K4" s="7">
        <f>J4+4</f>
        <v>18</v>
      </c>
      <c r="L4" s="7">
        <f>K4+4</f>
        <v>22</v>
      </c>
      <c r="M4" s="7">
        <f>L4+4</f>
        <v>26</v>
      </c>
      <c r="N4" s="7">
        <v>27</v>
      </c>
      <c r="O4" s="7"/>
      <c r="P4" s="7"/>
      <c r="Q4" s="7">
        <v>36</v>
      </c>
      <c r="R4" s="7">
        <v>40</v>
      </c>
      <c r="S4" s="7">
        <v>31</v>
      </c>
      <c r="T4" s="7">
        <v>32</v>
      </c>
      <c r="U4" s="7">
        <v>30</v>
      </c>
      <c r="V4" s="7"/>
      <c r="W4" s="7"/>
    </row>
    <row r="5" spans="1:25" ht="21" customHeight="1">
      <c r="A5" s="1022" t="s">
        <v>5</v>
      </c>
      <c r="B5" s="1023" t="s">
        <v>6</v>
      </c>
      <c r="C5" s="1024" t="s">
        <v>7</v>
      </c>
      <c r="D5" s="1025"/>
      <c r="E5" s="1026" t="s">
        <v>8</v>
      </c>
      <c r="F5" s="1022" t="s">
        <v>9</v>
      </c>
      <c r="G5" s="1017" t="s">
        <v>10</v>
      </c>
      <c r="H5" s="1017" t="s">
        <v>11</v>
      </c>
      <c r="I5" s="1017" t="s">
        <v>12</v>
      </c>
      <c r="J5" s="956" t="s">
        <v>13</v>
      </c>
      <c r="K5" s="956"/>
      <c r="L5" s="956"/>
      <c r="M5" s="956"/>
      <c r="N5" s="956"/>
      <c r="O5" s="1020" t="s">
        <v>14</v>
      </c>
      <c r="P5" s="1021"/>
      <c r="Q5" s="1019" t="s">
        <v>15</v>
      </c>
      <c r="R5" s="1019" t="s">
        <v>16</v>
      </c>
      <c r="S5" s="1019" t="s">
        <v>17</v>
      </c>
      <c r="T5" s="1019" t="s">
        <v>18</v>
      </c>
      <c r="U5" s="1019" t="s">
        <v>19</v>
      </c>
      <c r="V5" s="1017" t="s">
        <v>20</v>
      </c>
      <c r="W5" s="1018" t="s">
        <v>21</v>
      </c>
    </row>
    <row r="6" spans="1:25" ht="27" customHeight="1">
      <c r="A6" s="950"/>
      <c r="B6" s="959"/>
      <c r="C6" s="963"/>
      <c r="D6" s="964"/>
      <c r="E6" s="947"/>
      <c r="F6" s="950"/>
      <c r="G6" s="950"/>
      <c r="H6" s="967"/>
      <c r="I6" s="967"/>
      <c r="J6" s="954" t="s">
        <v>38</v>
      </c>
      <c r="K6" s="954" t="s">
        <v>23</v>
      </c>
      <c r="L6" s="954" t="s">
        <v>24</v>
      </c>
      <c r="M6" s="954" t="s">
        <v>25</v>
      </c>
      <c r="N6" s="1019" t="s">
        <v>26</v>
      </c>
      <c r="O6" s="971"/>
      <c r="P6" s="972"/>
      <c r="Q6" s="954"/>
      <c r="R6" s="954"/>
      <c r="S6" s="954"/>
      <c r="T6" s="954"/>
      <c r="U6" s="954"/>
      <c r="V6" s="967"/>
      <c r="W6" s="979"/>
    </row>
    <row r="7" spans="1:25" ht="21" customHeight="1">
      <c r="A7" s="951"/>
      <c r="B7" s="960"/>
      <c r="C7" s="965"/>
      <c r="D7" s="966"/>
      <c r="E7" s="948"/>
      <c r="F7" s="951"/>
      <c r="G7" s="951"/>
      <c r="H7" s="968"/>
      <c r="I7" s="968"/>
      <c r="J7" s="955"/>
      <c r="K7" s="955"/>
      <c r="L7" s="955"/>
      <c r="M7" s="955"/>
      <c r="N7" s="955"/>
      <c r="O7" s="10" t="s">
        <v>27</v>
      </c>
      <c r="P7" s="10" t="s">
        <v>28</v>
      </c>
      <c r="Q7" s="955"/>
      <c r="R7" s="955"/>
      <c r="S7" s="955"/>
      <c r="T7" s="955"/>
      <c r="U7" s="955"/>
      <c r="V7" s="968"/>
      <c r="W7" s="980"/>
    </row>
    <row r="8" spans="1:25" s="22" customFormat="1" ht="28.5" customHeight="1">
      <c r="A8" s="11"/>
      <c r="B8" s="562" t="s">
        <v>39</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5" ht="24.75" customHeight="1">
      <c r="A9" s="23">
        <v>1</v>
      </c>
      <c r="B9" s="55">
        <v>1820255389</v>
      </c>
      <c r="C9" s="25" t="s">
        <v>252</v>
      </c>
      <c r="D9" s="26" t="s">
        <v>131</v>
      </c>
      <c r="E9" s="27">
        <v>34578</v>
      </c>
      <c r="F9" s="28" t="s">
        <v>65</v>
      </c>
      <c r="G9" s="28" t="s">
        <v>45</v>
      </c>
      <c r="H9" s="29">
        <v>130</v>
      </c>
      <c r="I9" s="30">
        <v>7.04</v>
      </c>
      <c r="J9" s="31">
        <v>7.5</v>
      </c>
      <c r="K9" s="31">
        <v>6.8</v>
      </c>
      <c r="L9" s="31">
        <v>8.1</v>
      </c>
      <c r="M9" s="31">
        <v>8</v>
      </c>
      <c r="N9" s="60">
        <v>7.6</v>
      </c>
      <c r="O9" s="30">
        <v>7.33</v>
      </c>
      <c r="P9" s="32">
        <v>3.09</v>
      </c>
      <c r="Q9" s="56" t="s">
        <v>46</v>
      </c>
      <c r="R9" s="56" t="s">
        <v>46</v>
      </c>
      <c r="S9" s="56" t="s">
        <v>46</v>
      </c>
      <c r="T9" s="56" t="s">
        <v>46</v>
      </c>
      <c r="U9" s="28" t="s">
        <v>54</v>
      </c>
      <c r="V9" s="35"/>
      <c r="W9" s="670" t="s">
        <v>48</v>
      </c>
      <c r="X9" s="671" t="s">
        <v>638</v>
      </c>
      <c r="Y9" s="671"/>
    </row>
    <row r="10" spans="1:25" ht="24.75" customHeight="1">
      <c r="A10" s="38">
        <f>A9+1</f>
        <v>2</v>
      </c>
      <c r="B10" s="57">
        <v>1820255894</v>
      </c>
      <c r="C10" s="40" t="s">
        <v>254</v>
      </c>
      <c r="D10" s="41" t="s">
        <v>134</v>
      </c>
      <c r="E10" s="42">
        <v>34094</v>
      </c>
      <c r="F10" s="43" t="s">
        <v>44</v>
      </c>
      <c r="G10" s="43" t="s">
        <v>45</v>
      </c>
      <c r="H10" s="44">
        <v>130</v>
      </c>
      <c r="I10" s="45">
        <v>7.17</v>
      </c>
      <c r="J10" s="46">
        <v>7</v>
      </c>
      <c r="K10" s="46">
        <v>7.1</v>
      </c>
      <c r="L10" s="46">
        <v>8.9</v>
      </c>
      <c r="M10" s="46">
        <v>8</v>
      </c>
      <c r="N10" s="61">
        <v>7.78</v>
      </c>
      <c r="O10" s="45">
        <v>7.47</v>
      </c>
      <c r="P10" s="47">
        <v>3.14</v>
      </c>
      <c r="Q10" s="58" t="s">
        <v>46</v>
      </c>
      <c r="R10" s="58" t="s">
        <v>46</v>
      </c>
      <c r="S10" s="58" t="s">
        <v>46</v>
      </c>
      <c r="T10" s="58" t="s">
        <v>46</v>
      </c>
      <c r="U10" s="43" t="s">
        <v>47</v>
      </c>
      <c r="V10" s="50"/>
      <c r="W10" s="670" t="s">
        <v>48</v>
      </c>
      <c r="X10" s="671" t="s">
        <v>638</v>
      </c>
      <c r="Y10" s="671"/>
    </row>
    <row r="11" spans="1:25" ht="24.75" customHeight="1">
      <c r="A11" s="38">
        <f t="shared" ref="A11:A67" si="0">A10+1</f>
        <v>3</v>
      </c>
      <c r="B11" s="57">
        <v>1820256324</v>
      </c>
      <c r="C11" s="40" t="s">
        <v>255</v>
      </c>
      <c r="D11" s="41" t="s">
        <v>136</v>
      </c>
      <c r="E11" s="42">
        <v>34134</v>
      </c>
      <c r="F11" s="43" t="s">
        <v>65</v>
      </c>
      <c r="G11" s="43" t="s">
        <v>45</v>
      </c>
      <c r="H11" s="44">
        <v>126</v>
      </c>
      <c r="I11" s="45">
        <v>6.67</v>
      </c>
      <c r="J11" s="46">
        <v>6.8</v>
      </c>
      <c r="K11" s="46">
        <v>5.6</v>
      </c>
      <c r="L11" s="46">
        <v>6.8</v>
      </c>
      <c r="M11" s="46">
        <v>6</v>
      </c>
      <c r="N11" s="61">
        <v>6.56</v>
      </c>
      <c r="O11" s="45">
        <v>6.93</v>
      </c>
      <c r="P11" s="47">
        <v>2.82</v>
      </c>
      <c r="Q11" s="58" t="s">
        <v>46</v>
      </c>
      <c r="R11" s="58" t="s">
        <v>46</v>
      </c>
      <c r="S11" s="58" t="s">
        <v>46</v>
      </c>
      <c r="T11" s="58" t="s">
        <v>46</v>
      </c>
      <c r="U11" s="43" t="s">
        <v>47</v>
      </c>
      <c r="V11" s="50"/>
      <c r="W11" s="670" t="s">
        <v>48</v>
      </c>
      <c r="X11" s="671" t="s">
        <v>638</v>
      </c>
      <c r="Y11" s="671"/>
    </row>
    <row r="12" spans="1:25" ht="24.75" customHeight="1">
      <c r="A12" s="38">
        <f t="shared" si="0"/>
        <v>4</v>
      </c>
      <c r="B12" s="57">
        <v>172317962</v>
      </c>
      <c r="C12" s="40" t="s">
        <v>256</v>
      </c>
      <c r="D12" s="41" t="s">
        <v>257</v>
      </c>
      <c r="E12" s="42">
        <v>34039</v>
      </c>
      <c r="F12" s="43" t="s">
        <v>132</v>
      </c>
      <c r="G12" s="43" t="s">
        <v>68</v>
      </c>
      <c r="H12" s="44">
        <v>134</v>
      </c>
      <c r="I12" s="45">
        <v>6.88</v>
      </c>
      <c r="J12" s="46">
        <v>7.5</v>
      </c>
      <c r="K12" s="46">
        <v>6.8</v>
      </c>
      <c r="L12" s="46">
        <v>7.9</v>
      </c>
      <c r="M12" s="46">
        <v>8.3000000000000007</v>
      </c>
      <c r="N12" s="61">
        <v>7.52</v>
      </c>
      <c r="O12" s="45">
        <v>7.16</v>
      </c>
      <c r="P12" s="47">
        <v>3</v>
      </c>
      <c r="Q12" s="58" t="s">
        <v>56</v>
      </c>
      <c r="R12" s="58" t="s">
        <v>56</v>
      </c>
      <c r="S12" s="58" t="s">
        <v>46</v>
      </c>
      <c r="T12" s="58" t="s">
        <v>46</v>
      </c>
      <c r="U12" s="43" t="s">
        <v>54</v>
      </c>
      <c r="V12" s="50"/>
      <c r="W12" s="36" t="s">
        <v>57</v>
      </c>
      <c r="X12" s="734" t="s">
        <v>781</v>
      </c>
    </row>
    <row r="13" spans="1:25" ht="24.75" customHeight="1">
      <c r="A13" s="38">
        <f t="shared" si="0"/>
        <v>5</v>
      </c>
      <c r="B13" s="57">
        <v>1820254913</v>
      </c>
      <c r="C13" s="40" t="s">
        <v>152</v>
      </c>
      <c r="D13" s="41" t="s">
        <v>258</v>
      </c>
      <c r="E13" s="42">
        <v>34472</v>
      </c>
      <c r="F13" s="43" t="s">
        <v>65</v>
      </c>
      <c r="G13" s="43" t="s">
        <v>45</v>
      </c>
      <c r="H13" s="44">
        <v>130</v>
      </c>
      <c r="I13" s="45">
        <v>6.86</v>
      </c>
      <c r="J13" s="46">
        <v>7.3</v>
      </c>
      <c r="K13" s="46">
        <v>9.4</v>
      </c>
      <c r="L13" s="46">
        <v>7.1</v>
      </c>
      <c r="M13" s="46">
        <v>9</v>
      </c>
      <c r="N13" s="61">
        <v>7.64</v>
      </c>
      <c r="O13" s="45">
        <v>7.15</v>
      </c>
      <c r="P13" s="47">
        <v>2.99</v>
      </c>
      <c r="Q13" s="58" t="s">
        <v>46</v>
      </c>
      <c r="R13" s="58" t="s">
        <v>46</v>
      </c>
      <c r="S13" s="58" t="s">
        <v>46</v>
      </c>
      <c r="T13" s="58" t="s">
        <v>46</v>
      </c>
      <c r="U13" s="43" t="s">
        <v>47</v>
      </c>
      <c r="V13" s="50"/>
      <c r="W13" s="670" t="s">
        <v>48</v>
      </c>
      <c r="X13" s="671" t="s">
        <v>638</v>
      </c>
      <c r="Y13" s="671"/>
    </row>
    <row r="14" spans="1:25" ht="24.75" customHeight="1">
      <c r="A14" s="38">
        <f t="shared" si="0"/>
        <v>6</v>
      </c>
      <c r="B14" s="57">
        <v>1820253670</v>
      </c>
      <c r="C14" s="40" t="s">
        <v>259</v>
      </c>
      <c r="D14" s="41" t="s">
        <v>260</v>
      </c>
      <c r="E14" s="42">
        <v>34538</v>
      </c>
      <c r="F14" s="43" t="s">
        <v>65</v>
      </c>
      <c r="G14" s="43" t="s">
        <v>45</v>
      </c>
      <c r="H14" s="44">
        <v>130</v>
      </c>
      <c r="I14" s="45">
        <v>6.93</v>
      </c>
      <c r="J14" s="46">
        <v>8</v>
      </c>
      <c r="K14" s="46">
        <v>6.4</v>
      </c>
      <c r="L14" s="46">
        <v>6.6</v>
      </c>
      <c r="M14" s="46">
        <v>8</v>
      </c>
      <c r="N14" s="61">
        <v>7.12</v>
      </c>
      <c r="O14" s="45">
        <v>7.2</v>
      </c>
      <c r="P14" s="47">
        <v>3</v>
      </c>
      <c r="Q14" s="58" t="s">
        <v>46</v>
      </c>
      <c r="R14" s="58" t="s">
        <v>46</v>
      </c>
      <c r="S14" s="58" t="s">
        <v>46</v>
      </c>
      <c r="T14" s="58" t="s">
        <v>46</v>
      </c>
      <c r="U14" s="43" t="s">
        <v>47</v>
      </c>
      <c r="V14" s="50"/>
      <c r="W14" s="670" t="s">
        <v>48</v>
      </c>
      <c r="X14" s="671" t="s">
        <v>638</v>
      </c>
      <c r="Y14" s="671"/>
    </row>
    <row r="15" spans="1:25" ht="24.75" customHeight="1">
      <c r="A15" s="38">
        <f t="shared" si="0"/>
        <v>7</v>
      </c>
      <c r="B15" s="57">
        <v>1820255364</v>
      </c>
      <c r="C15" s="40" t="s">
        <v>152</v>
      </c>
      <c r="D15" s="41" t="s">
        <v>194</v>
      </c>
      <c r="E15" s="42">
        <v>34501</v>
      </c>
      <c r="F15" s="43" t="s">
        <v>65</v>
      </c>
      <c r="G15" s="43" t="s">
        <v>45</v>
      </c>
      <c r="H15" s="44">
        <v>126</v>
      </c>
      <c r="I15" s="45">
        <v>7</v>
      </c>
      <c r="J15" s="46">
        <v>8</v>
      </c>
      <c r="K15" s="46">
        <v>7.9</v>
      </c>
      <c r="L15" s="46">
        <v>5.6</v>
      </c>
      <c r="M15" s="46">
        <v>6.5</v>
      </c>
      <c r="N15" s="61">
        <v>7.02</v>
      </c>
      <c r="O15" s="45">
        <v>7.27</v>
      </c>
      <c r="P15" s="47">
        <v>3.03</v>
      </c>
      <c r="Q15" s="58" t="s">
        <v>46</v>
      </c>
      <c r="R15" s="58" t="s">
        <v>46</v>
      </c>
      <c r="S15" s="58" t="s">
        <v>46</v>
      </c>
      <c r="T15" s="58" t="s">
        <v>46</v>
      </c>
      <c r="U15" s="43" t="s">
        <v>47</v>
      </c>
      <c r="V15" s="50"/>
      <c r="W15" s="670" t="s">
        <v>48</v>
      </c>
      <c r="X15" s="671" t="s">
        <v>638</v>
      </c>
      <c r="Y15" s="671"/>
    </row>
    <row r="16" spans="1:25" ht="24.75" customHeight="1">
      <c r="A16" s="38">
        <f t="shared" si="0"/>
        <v>8</v>
      </c>
      <c r="B16" s="57">
        <v>1821255374</v>
      </c>
      <c r="C16" s="40" t="s">
        <v>261</v>
      </c>
      <c r="D16" s="41" t="s">
        <v>262</v>
      </c>
      <c r="E16" s="42">
        <v>34384</v>
      </c>
      <c r="F16" s="43" t="s">
        <v>65</v>
      </c>
      <c r="G16" s="43" t="s">
        <v>68</v>
      </c>
      <c r="H16" s="44">
        <v>126</v>
      </c>
      <c r="I16" s="45">
        <v>6.92</v>
      </c>
      <c r="J16" s="46">
        <v>8.8000000000000007</v>
      </c>
      <c r="K16" s="46">
        <v>6.9</v>
      </c>
      <c r="L16" s="46">
        <v>7.6</v>
      </c>
      <c r="M16" s="46">
        <v>7.3</v>
      </c>
      <c r="N16" s="61">
        <v>7.94</v>
      </c>
      <c r="O16" s="45">
        <v>7.24</v>
      </c>
      <c r="P16" s="47">
        <v>3</v>
      </c>
      <c r="Q16" s="58" t="s">
        <v>46</v>
      </c>
      <c r="R16" s="58" t="s">
        <v>46</v>
      </c>
      <c r="S16" s="58" t="s">
        <v>46</v>
      </c>
      <c r="T16" s="58" t="s">
        <v>46</v>
      </c>
      <c r="U16" s="43" t="s">
        <v>47</v>
      </c>
      <c r="V16" s="50"/>
      <c r="W16" s="670" t="s">
        <v>48</v>
      </c>
      <c r="X16" s="671" t="s">
        <v>638</v>
      </c>
    </row>
    <row r="17" spans="1:24" ht="24.75" customHeight="1">
      <c r="A17" s="38">
        <f t="shared" si="0"/>
        <v>9</v>
      </c>
      <c r="B17" s="57">
        <v>1821254322</v>
      </c>
      <c r="C17" s="40" t="s">
        <v>263</v>
      </c>
      <c r="D17" s="41" t="s">
        <v>264</v>
      </c>
      <c r="E17" s="42">
        <v>33895</v>
      </c>
      <c r="F17" s="43" t="s">
        <v>65</v>
      </c>
      <c r="G17" s="43" t="s">
        <v>68</v>
      </c>
      <c r="H17" s="44">
        <v>130</v>
      </c>
      <c r="I17" s="45">
        <v>6.88</v>
      </c>
      <c r="J17" s="46">
        <v>6.5</v>
      </c>
      <c r="K17" s="46">
        <v>7.1</v>
      </c>
      <c r="L17" s="46">
        <v>7.9</v>
      </c>
      <c r="M17" s="46">
        <v>5.5</v>
      </c>
      <c r="N17" s="61">
        <v>7.18</v>
      </c>
      <c r="O17" s="45">
        <v>7.16</v>
      </c>
      <c r="P17" s="47">
        <v>2.96</v>
      </c>
      <c r="Q17" s="58" t="s">
        <v>46</v>
      </c>
      <c r="R17" s="58" t="s">
        <v>46</v>
      </c>
      <c r="S17" s="58" t="s">
        <v>46</v>
      </c>
      <c r="T17" s="58" t="s">
        <v>46</v>
      </c>
      <c r="U17" s="43" t="s">
        <v>47</v>
      </c>
      <c r="V17" s="50"/>
      <c r="W17" s="670" t="s">
        <v>48</v>
      </c>
      <c r="X17" s="671" t="s">
        <v>638</v>
      </c>
    </row>
    <row r="18" spans="1:24" ht="24.75" customHeight="1">
      <c r="A18" s="38">
        <f t="shared" si="0"/>
        <v>10</v>
      </c>
      <c r="B18" s="57">
        <v>1821245710</v>
      </c>
      <c r="C18" s="40" t="s">
        <v>265</v>
      </c>
      <c r="D18" s="41" t="s">
        <v>266</v>
      </c>
      <c r="E18" s="42">
        <v>34597</v>
      </c>
      <c r="F18" s="43" t="s">
        <v>44</v>
      </c>
      <c r="G18" s="43" t="s">
        <v>68</v>
      </c>
      <c r="H18" s="44">
        <v>130</v>
      </c>
      <c r="I18" s="45">
        <v>7.6</v>
      </c>
      <c r="J18" s="46">
        <v>8.5</v>
      </c>
      <c r="K18" s="46">
        <v>7.5</v>
      </c>
      <c r="L18" s="46">
        <v>9.4</v>
      </c>
      <c r="M18" s="46">
        <v>8.8000000000000007</v>
      </c>
      <c r="N18" s="61">
        <v>8.66</v>
      </c>
      <c r="O18" s="45">
        <v>7.94</v>
      </c>
      <c r="P18" s="47">
        <v>3.4</v>
      </c>
      <c r="Q18" s="58" t="s">
        <v>46</v>
      </c>
      <c r="R18" s="58" t="s">
        <v>46</v>
      </c>
      <c r="S18" s="58" t="s">
        <v>46</v>
      </c>
      <c r="T18" s="58" t="s">
        <v>46</v>
      </c>
      <c r="U18" s="43" t="s">
        <v>54</v>
      </c>
      <c r="V18" s="50"/>
      <c r="W18" s="670" t="s">
        <v>48</v>
      </c>
      <c r="X18" s="671" t="s">
        <v>638</v>
      </c>
    </row>
    <row r="19" spans="1:24" ht="24.75" customHeight="1">
      <c r="A19" s="38">
        <f t="shared" si="0"/>
        <v>11</v>
      </c>
      <c r="B19" s="57">
        <v>172338238</v>
      </c>
      <c r="C19" s="40" t="s">
        <v>267</v>
      </c>
      <c r="D19" s="41" t="s">
        <v>268</v>
      </c>
      <c r="E19" s="42">
        <v>34044</v>
      </c>
      <c r="F19" s="43" t="s">
        <v>65</v>
      </c>
      <c r="G19" s="43" t="s">
        <v>68</v>
      </c>
      <c r="H19" s="44">
        <v>130</v>
      </c>
      <c r="I19" s="45">
        <v>6.3</v>
      </c>
      <c r="J19" s="46">
        <v>8.5</v>
      </c>
      <c r="K19" s="46">
        <v>6.6</v>
      </c>
      <c r="L19" s="46">
        <v>7.5</v>
      </c>
      <c r="M19" s="46">
        <v>8</v>
      </c>
      <c r="N19" s="61">
        <v>7.72</v>
      </c>
      <c r="O19" s="45">
        <v>6.6</v>
      </c>
      <c r="P19" s="47">
        <v>2.61</v>
      </c>
      <c r="Q19" s="58" t="s">
        <v>46</v>
      </c>
      <c r="R19" s="58" t="s">
        <v>46</v>
      </c>
      <c r="S19" s="58" t="s">
        <v>46</v>
      </c>
      <c r="T19" s="58" t="s">
        <v>46</v>
      </c>
      <c r="U19" s="43" t="s">
        <v>54</v>
      </c>
      <c r="V19" s="50"/>
      <c r="W19" s="1062" t="s">
        <v>48</v>
      </c>
      <c r="X19" s="1060" t="s">
        <v>859</v>
      </c>
    </row>
    <row r="20" spans="1:24" ht="24.75" customHeight="1">
      <c r="A20" s="38">
        <f t="shared" si="0"/>
        <v>12</v>
      </c>
      <c r="B20" s="57">
        <v>1820256737</v>
      </c>
      <c r="C20" s="40" t="s">
        <v>269</v>
      </c>
      <c r="D20" s="41" t="s">
        <v>270</v>
      </c>
      <c r="E20" s="42">
        <v>34611</v>
      </c>
      <c r="F20" s="43" t="s">
        <v>44</v>
      </c>
      <c r="G20" s="43" t="s">
        <v>45</v>
      </c>
      <c r="H20" s="44">
        <v>130</v>
      </c>
      <c r="I20" s="45">
        <v>6.72</v>
      </c>
      <c r="J20" s="46">
        <v>8</v>
      </c>
      <c r="K20" s="46">
        <v>6.9</v>
      </c>
      <c r="L20" s="46">
        <v>6.9</v>
      </c>
      <c r="M20" s="46">
        <v>8.5</v>
      </c>
      <c r="N20" s="61">
        <v>7.34</v>
      </c>
      <c r="O20" s="45">
        <v>7</v>
      </c>
      <c r="P20" s="47">
        <v>2.86</v>
      </c>
      <c r="Q20" s="58" t="s">
        <v>56</v>
      </c>
      <c r="R20" s="58" t="s">
        <v>46</v>
      </c>
      <c r="S20" s="58" t="s">
        <v>46</v>
      </c>
      <c r="T20" s="58" t="s">
        <v>46</v>
      </c>
      <c r="U20" s="43" t="s">
        <v>54</v>
      </c>
      <c r="V20" s="50"/>
      <c r="W20" s="36" t="s">
        <v>57</v>
      </c>
      <c r="X20" s="734" t="s">
        <v>781</v>
      </c>
    </row>
    <row r="21" spans="1:24" ht="24.75" customHeight="1">
      <c r="A21" s="38">
        <f t="shared" si="0"/>
        <v>13</v>
      </c>
      <c r="B21" s="57">
        <v>1820254927</v>
      </c>
      <c r="C21" s="40" t="s">
        <v>269</v>
      </c>
      <c r="D21" s="41" t="s">
        <v>271</v>
      </c>
      <c r="E21" s="42">
        <v>34006</v>
      </c>
      <c r="F21" s="43" t="s">
        <v>44</v>
      </c>
      <c r="G21" s="43" t="s">
        <v>45</v>
      </c>
      <c r="H21" s="44">
        <v>130</v>
      </c>
      <c r="I21" s="45">
        <v>6.89</v>
      </c>
      <c r="J21" s="46">
        <v>8.3000000000000007</v>
      </c>
      <c r="K21" s="46">
        <v>7.8</v>
      </c>
      <c r="L21" s="46">
        <v>8.4</v>
      </c>
      <c r="M21" s="46">
        <v>8</v>
      </c>
      <c r="N21" s="61">
        <v>8.24</v>
      </c>
      <c r="O21" s="45">
        <v>7.2</v>
      </c>
      <c r="P21" s="47">
        <v>2.98</v>
      </c>
      <c r="Q21" s="58" t="s">
        <v>46</v>
      </c>
      <c r="R21" s="58" t="s">
        <v>46</v>
      </c>
      <c r="S21" s="58" t="s">
        <v>46</v>
      </c>
      <c r="T21" s="58" t="s">
        <v>46</v>
      </c>
      <c r="U21" s="43" t="s">
        <v>47</v>
      </c>
      <c r="V21" s="50"/>
      <c r="W21" s="670" t="s">
        <v>48</v>
      </c>
      <c r="X21" s="671" t="s">
        <v>638</v>
      </c>
    </row>
    <row r="22" spans="1:24" ht="24.75" customHeight="1">
      <c r="A22" s="38">
        <f t="shared" si="0"/>
        <v>14</v>
      </c>
      <c r="B22" s="57">
        <v>172315001</v>
      </c>
      <c r="C22" s="40" t="s">
        <v>272</v>
      </c>
      <c r="D22" s="41" t="s">
        <v>145</v>
      </c>
      <c r="E22" s="42">
        <v>33887</v>
      </c>
      <c r="F22" s="43" t="s">
        <v>104</v>
      </c>
      <c r="G22" s="43" t="s">
        <v>45</v>
      </c>
      <c r="H22" s="44">
        <v>125</v>
      </c>
      <c r="I22" s="45">
        <v>5.79</v>
      </c>
      <c r="J22" s="46">
        <v>8</v>
      </c>
      <c r="K22" s="46">
        <v>3.4</v>
      </c>
      <c r="L22" s="46">
        <v>0.8</v>
      </c>
      <c r="M22" s="46">
        <v>5.5</v>
      </c>
      <c r="N22" s="61">
        <v>4.2</v>
      </c>
      <c r="O22" s="45">
        <v>5.79</v>
      </c>
      <c r="P22" s="47">
        <v>2.12</v>
      </c>
      <c r="Q22" s="58" t="s">
        <v>56</v>
      </c>
      <c r="R22" s="58" t="s">
        <v>46</v>
      </c>
      <c r="S22" s="58" t="s">
        <v>46</v>
      </c>
      <c r="T22" s="58" t="s">
        <v>273</v>
      </c>
      <c r="U22" s="43" t="s">
        <v>54</v>
      </c>
      <c r="V22" s="50"/>
      <c r="W22" s="36" t="s">
        <v>40</v>
      </c>
      <c r="X22" s="734" t="s">
        <v>781</v>
      </c>
    </row>
    <row r="23" spans="1:24" ht="24.75" customHeight="1">
      <c r="A23" s="38">
        <f t="shared" si="0"/>
        <v>15</v>
      </c>
      <c r="B23" s="57">
        <v>1820255365</v>
      </c>
      <c r="C23" s="40" t="s">
        <v>42</v>
      </c>
      <c r="D23" s="41" t="s">
        <v>64</v>
      </c>
      <c r="E23" s="42">
        <v>34498</v>
      </c>
      <c r="F23" s="43" t="s">
        <v>65</v>
      </c>
      <c r="G23" s="43" t="s">
        <v>45</v>
      </c>
      <c r="H23" s="44">
        <v>121</v>
      </c>
      <c r="I23" s="45">
        <v>6.59</v>
      </c>
      <c r="J23" s="46">
        <v>7.3</v>
      </c>
      <c r="K23" s="46">
        <v>3.9</v>
      </c>
      <c r="L23" s="46">
        <v>3.8</v>
      </c>
      <c r="M23" s="46">
        <v>8</v>
      </c>
      <c r="N23" s="61">
        <v>5.22</v>
      </c>
      <c r="O23" s="45">
        <v>6.59</v>
      </c>
      <c r="P23" s="47">
        <v>2.61</v>
      </c>
      <c r="Q23" s="58" t="s">
        <v>46</v>
      </c>
      <c r="R23" s="58" t="s">
        <v>46</v>
      </c>
      <c r="S23" s="58" t="s">
        <v>46</v>
      </c>
      <c r="T23" s="58" t="s">
        <v>46</v>
      </c>
      <c r="U23" s="43" t="s">
        <v>47</v>
      </c>
      <c r="V23" s="50"/>
      <c r="W23" s="36" t="s">
        <v>40</v>
      </c>
      <c r="X23" s="734" t="s">
        <v>781</v>
      </c>
    </row>
    <row r="24" spans="1:24" ht="24.75" customHeight="1">
      <c r="A24" s="38">
        <f t="shared" si="0"/>
        <v>16</v>
      </c>
      <c r="B24" s="57">
        <v>1821254320</v>
      </c>
      <c r="C24" s="40" t="s">
        <v>274</v>
      </c>
      <c r="D24" s="41" t="s">
        <v>275</v>
      </c>
      <c r="E24" s="42">
        <v>34090</v>
      </c>
      <c r="F24" s="43" t="s">
        <v>65</v>
      </c>
      <c r="G24" s="43" t="s">
        <v>68</v>
      </c>
      <c r="H24" s="44">
        <v>130</v>
      </c>
      <c r="I24" s="45">
        <v>7</v>
      </c>
      <c r="J24" s="46">
        <v>6</v>
      </c>
      <c r="K24" s="46">
        <v>6.8</v>
      </c>
      <c r="L24" s="46">
        <v>7.1</v>
      </c>
      <c r="M24" s="46">
        <v>9</v>
      </c>
      <c r="N24" s="61">
        <v>6.6</v>
      </c>
      <c r="O24" s="45">
        <v>7.25</v>
      </c>
      <c r="P24" s="47">
        <v>3.02</v>
      </c>
      <c r="Q24" s="58" t="s">
        <v>56</v>
      </c>
      <c r="R24" s="58" t="s">
        <v>46</v>
      </c>
      <c r="S24" s="58" t="s">
        <v>46</v>
      </c>
      <c r="T24" s="58" t="s">
        <v>46</v>
      </c>
      <c r="U24" s="43" t="s">
        <v>47</v>
      </c>
      <c r="V24" s="50"/>
      <c r="W24" s="36" t="s">
        <v>57</v>
      </c>
      <c r="X24" s="734" t="s">
        <v>781</v>
      </c>
    </row>
    <row r="25" spans="1:24" ht="24.75" customHeight="1">
      <c r="A25" s="38">
        <f t="shared" si="0"/>
        <v>17</v>
      </c>
      <c r="B25" s="57">
        <v>1820254907</v>
      </c>
      <c r="C25" s="40" t="s">
        <v>152</v>
      </c>
      <c r="D25" s="41" t="s">
        <v>276</v>
      </c>
      <c r="E25" s="42">
        <v>34523</v>
      </c>
      <c r="F25" s="43" t="s">
        <v>65</v>
      </c>
      <c r="G25" s="43" t="s">
        <v>45</v>
      </c>
      <c r="H25" s="44">
        <v>126</v>
      </c>
      <c r="I25" s="45">
        <v>7.22</v>
      </c>
      <c r="J25" s="46">
        <v>8</v>
      </c>
      <c r="K25" s="46">
        <v>8</v>
      </c>
      <c r="L25" s="46">
        <v>6.5</v>
      </c>
      <c r="M25" s="46">
        <v>8.5</v>
      </c>
      <c r="N25" s="61">
        <v>7.4</v>
      </c>
      <c r="O25" s="45">
        <v>7.52</v>
      </c>
      <c r="P25" s="47">
        <v>3.17</v>
      </c>
      <c r="Q25" s="58" t="s">
        <v>46</v>
      </c>
      <c r="R25" s="58" t="s">
        <v>46</v>
      </c>
      <c r="S25" s="58" t="s">
        <v>46</v>
      </c>
      <c r="T25" s="58" t="s">
        <v>46</v>
      </c>
      <c r="U25" s="43" t="s">
        <v>47</v>
      </c>
      <c r="V25" s="50"/>
      <c r="W25" s="670" t="s">
        <v>48</v>
      </c>
      <c r="X25" s="671" t="s">
        <v>638</v>
      </c>
    </row>
    <row r="26" spans="1:24" ht="24.75" customHeight="1">
      <c r="A26" s="38">
        <f t="shared" si="0"/>
        <v>18</v>
      </c>
      <c r="B26" s="57">
        <v>1820254915</v>
      </c>
      <c r="C26" s="40" t="s">
        <v>277</v>
      </c>
      <c r="D26" s="41" t="s">
        <v>74</v>
      </c>
      <c r="E26" s="42">
        <v>34692</v>
      </c>
      <c r="F26" s="43" t="s">
        <v>44</v>
      </c>
      <c r="G26" s="43" t="s">
        <v>45</v>
      </c>
      <c r="H26" s="44">
        <v>130</v>
      </c>
      <c r="I26" s="45">
        <v>7.37</v>
      </c>
      <c r="J26" s="46">
        <v>7.7</v>
      </c>
      <c r="K26" s="46">
        <v>6.1</v>
      </c>
      <c r="L26" s="46">
        <v>9.8000000000000007</v>
      </c>
      <c r="M26" s="46">
        <v>8.3000000000000007</v>
      </c>
      <c r="N26" s="61">
        <v>8.2200000000000006</v>
      </c>
      <c r="O26" s="45">
        <v>7.69</v>
      </c>
      <c r="P26" s="47">
        <v>3.3</v>
      </c>
      <c r="Q26" s="58" t="s">
        <v>46</v>
      </c>
      <c r="R26" s="58" t="s">
        <v>46</v>
      </c>
      <c r="S26" s="58" t="s">
        <v>46</v>
      </c>
      <c r="T26" s="58" t="s">
        <v>46</v>
      </c>
      <c r="U26" s="43" t="s">
        <v>54</v>
      </c>
      <c r="V26" s="50"/>
      <c r="W26" s="670" t="s">
        <v>48</v>
      </c>
      <c r="X26" s="671" t="s">
        <v>638</v>
      </c>
    </row>
    <row r="27" spans="1:24" ht="24.75" customHeight="1">
      <c r="A27" s="38">
        <f t="shared" si="0"/>
        <v>19</v>
      </c>
      <c r="B27" s="57">
        <v>1820255359</v>
      </c>
      <c r="C27" s="40" t="s">
        <v>278</v>
      </c>
      <c r="D27" s="41" t="s">
        <v>223</v>
      </c>
      <c r="E27" s="42">
        <v>34500</v>
      </c>
      <c r="F27" s="43" t="s">
        <v>132</v>
      </c>
      <c r="G27" s="43" t="s">
        <v>45</v>
      </c>
      <c r="H27" s="44">
        <v>126</v>
      </c>
      <c r="I27" s="45">
        <v>6.9</v>
      </c>
      <c r="J27" s="46">
        <v>7</v>
      </c>
      <c r="K27" s="46">
        <v>7.3</v>
      </c>
      <c r="L27" s="46">
        <v>7.6</v>
      </c>
      <c r="M27" s="46">
        <v>7</v>
      </c>
      <c r="N27" s="61">
        <v>7.3</v>
      </c>
      <c r="O27" s="45">
        <v>7.19</v>
      </c>
      <c r="P27" s="47">
        <v>3.01</v>
      </c>
      <c r="Q27" s="58" t="s">
        <v>46</v>
      </c>
      <c r="R27" s="58" t="s">
        <v>46</v>
      </c>
      <c r="S27" s="58" t="s">
        <v>46</v>
      </c>
      <c r="T27" s="58" t="s">
        <v>46</v>
      </c>
      <c r="U27" s="43" t="s">
        <v>47</v>
      </c>
      <c r="V27" s="50"/>
      <c r="W27" s="1062" t="s">
        <v>48</v>
      </c>
      <c r="X27" s="1060" t="s">
        <v>859</v>
      </c>
    </row>
    <row r="28" spans="1:24" ht="24.75" customHeight="1">
      <c r="A28" s="38">
        <f t="shared" si="0"/>
        <v>20</v>
      </c>
      <c r="B28" s="57">
        <v>1821253659</v>
      </c>
      <c r="C28" s="40" t="s">
        <v>279</v>
      </c>
      <c r="D28" s="41" t="s">
        <v>154</v>
      </c>
      <c r="E28" s="42">
        <v>34621</v>
      </c>
      <c r="F28" s="43" t="s">
        <v>51</v>
      </c>
      <c r="G28" s="43" t="s">
        <v>45</v>
      </c>
      <c r="H28" s="44">
        <v>126</v>
      </c>
      <c r="I28" s="45">
        <v>7.16</v>
      </c>
      <c r="J28" s="46">
        <v>7.8</v>
      </c>
      <c r="K28" s="46">
        <v>6.8</v>
      </c>
      <c r="L28" s="46">
        <v>7.8</v>
      </c>
      <c r="M28" s="46">
        <v>7</v>
      </c>
      <c r="N28" s="61">
        <v>7.6</v>
      </c>
      <c r="O28" s="45">
        <v>7.47</v>
      </c>
      <c r="P28" s="47">
        <v>3.15</v>
      </c>
      <c r="Q28" s="58" t="s">
        <v>46</v>
      </c>
      <c r="R28" s="58" t="s">
        <v>46</v>
      </c>
      <c r="S28" s="58" t="s">
        <v>46</v>
      </c>
      <c r="T28" s="58" t="s">
        <v>46</v>
      </c>
      <c r="U28" s="43" t="s">
        <v>47</v>
      </c>
      <c r="V28" s="50"/>
      <c r="W28" s="670" t="s">
        <v>48</v>
      </c>
      <c r="X28" s="671" t="s">
        <v>638</v>
      </c>
    </row>
    <row r="29" spans="1:24" ht="24.75" customHeight="1">
      <c r="A29" s="38">
        <f t="shared" si="0"/>
        <v>21</v>
      </c>
      <c r="B29" s="57">
        <v>1820256323</v>
      </c>
      <c r="C29" s="40" t="s">
        <v>280</v>
      </c>
      <c r="D29" s="41" t="s">
        <v>154</v>
      </c>
      <c r="E29" s="42">
        <v>34207</v>
      </c>
      <c r="F29" s="43" t="s">
        <v>80</v>
      </c>
      <c r="G29" s="43" t="s">
        <v>45</v>
      </c>
      <c r="H29" s="44">
        <v>130</v>
      </c>
      <c r="I29" s="45">
        <v>7.18</v>
      </c>
      <c r="J29" s="46">
        <v>7.5</v>
      </c>
      <c r="K29" s="46">
        <v>7.3</v>
      </c>
      <c r="L29" s="46">
        <v>7.7</v>
      </c>
      <c r="M29" s="46">
        <v>7</v>
      </c>
      <c r="N29" s="61">
        <v>7.54</v>
      </c>
      <c r="O29" s="45">
        <v>7.47</v>
      </c>
      <c r="P29" s="47">
        <v>3.2</v>
      </c>
      <c r="Q29" s="58" t="s">
        <v>46</v>
      </c>
      <c r="R29" s="58" t="s">
        <v>46</v>
      </c>
      <c r="S29" s="58" t="s">
        <v>46</v>
      </c>
      <c r="T29" s="58" t="s">
        <v>46</v>
      </c>
      <c r="U29" s="43" t="s">
        <v>47</v>
      </c>
      <c r="V29" s="50"/>
      <c r="W29" s="670" t="s">
        <v>48</v>
      </c>
      <c r="X29" s="671" t="s">
        <v>638</v>
      </c>
    </row>
    <row r="30" spans="1:24" ht="24.75" customHeight="1">
      <c r="A30" s="38">
        <f t="shared" si="0"/>
        <v>22</v>
      </c>
      <c r="B30" s="57">
        <v>1821254916</v>
      </c>
      <c r="C30" s="40" t="s">
        <v>281</v>
      </c>
      <c r="D30" s="41" t="s">
        <v>282</v>
      </c>
      <c r="E30" s="42">
        <v>34678</v>
      </c>
      <c r="F30" s="43" t="s">
        <v>60</v>
      </c>
      <c r="G30" s="43" t="s">
        <v>68</v>
      </c>
      <c r="H30" s="44">
        <v>130</v>
      </c>
      <c r="I30" s="45">
        <v>6.27</v>
      </c>
      <c r="J30" s="46">
        <v>6</v>
      </c>
      <c r="K30" s="46">
        <v>6.6</v>
      </c>
      <c r="L30" s="46">
        <v>5.5</v>
      </c>
      <c r="M30" s="46">
        <v>5.8</v>
      </c>
      <c r="N30" s="61">
        <v>5.92</v>
      </c>
      <c r="O30" s="45">
        <v>6.49</v>
      </c>
      <c r="P30" s="47">
        <v>2.52</v>
      </c>
      <c r="Q30" s="58" t="s">
        <v>46</v>
      </c>
      <c r="R30" s="58" t="s">
        <v>56</v>
      </c>
      <c r="S30" s="58" t="s">
        <v>46</v>
      </c>
      <c r="T30" s="58" t="s">
        <v>46</v>
      </c>
      <c r="U30" s="43" t="s">
        <v>47</v>
      </c>
      <c r="V30" s="50"/>
      <c r="W30" s="36" t="s">
        <v>57</v>
      </c>
      <c r="X30" s="734" t="s">
        <v>781</v>
      </c>
    </row>
    <row r="31" spans="1:24" ht="24.75" customHeight="1">
      <c r="A31" s="38">
        <f t="shared" si="0"/>
        <v>23</v>
      </c>
      <c r="B31" s="57">
        <v>1820255369</v>
      </c>
      <c r="C31" s="40" t="s">
        <v>139</v>
      </c>
      <c r="D31" s="41" t="s">
        <v>125</v>
      </c>
      <c r="E31" s="42">
        <v>34343</v>
      </c>
      <c r="F31" s="43" t="s">
        <v>44</v>
      </c>
      <c r="G31" s="43" t="s">
        <v>45</v>
      </c>
      <c r="H31" s="44">
        <v>126</v>
      </c>
      <c r="I31" s="45">
        <v>6.99</v>
      </c>
      <c r="J31" s="46">
        <v>8</v>
      </c>
      <c r="K31" s="46">
        <v>6</v>
      </c>
      <c r="L31" s="46">
        <v>7.5</v>
      </c>
      <c r="M31" s="46">
        <v>8.3000000000000007</v>
      </c>
      <c r="N31" s="61">
        <v>7.4</v>
      </c>
      <c r="O31" s="45">
        <v>7.28</v>
      </c>
      <c r="P31" s="47">
        <v>3.05</v>
      </c>
      <c r="Q31" s="58" t="s">
        <v>46</v>
      </c>
      <c r="R31" s="58" t="s">
        <v>46</v>
      </c>
      <c r="S31" s="58" t="s">
        <v>46</v>
      </c>
      <c r="T31" s="58" t="s">
        <v>46</v>
      </c>
      <c r="U31" s="43" t="s">
        <v>47</v>
      </c>
      <c r="V31" s="50"/>
      <c r="W31" s="670" t="s">
        <v>48</v>
      </c>
      <c r="X31" s="671" t="s">
        <v>638</v>
      </c>
    </row>
    <row r="32" spans="1:24" ht="24.75" customHeight="1">
      <c r="A32" s="38">
        <f t="shared" si="0"/>
        <v>24</v>
      </c>
      <c r="B32" s="57">
        <v>1820254910</v>
      </c>
      <c r="C32" s="40" t="s">
        <v>139</v>
      </c>
      <c r="D32" s="41" t="s">
        <v>125</v>
      </c>
      <c r="E32" s="42">
        <v>34535</v>
      </c>
      <c r="F32" s="43" t="s">
        <v>80</v>
      </c>
      <c r="G32" s="43" t="s">
        <v>45</v>
      </c>
      <c r="H32" s="44">
        <v>130</v>
      </c>
      <c r="I32" s="45">
        <v>7.03</v>
      </c>
      <c r="J32" s="46">
        <v>8.5</v>
      </c>
      <c r="K32" s="46">
        <v>7</v>
      </c>
      <c r="L32" s="46">
        <v>6.8</v>
      </c>
      <c r="M32" s="46">
        <v>8</v>
      </c>
      <c r="N32" s="61">
        <v>7.52</v>
      </c>
      <c r="O32" s="45">
        <v>7.32</v>
      </c>
      <c r="P32" s="47">
        <v>3.08</v>
      </c>
      <c r="Q32" s="58" t="s">
        <v>46</v>
      </c>
      <c r="R32" s="58" t="s">
        <v>46</v>
      </c>
      <c r="S32" s="58" t="s">
        <v>46</v>
      </c>
      <c r="T32" s="58" t="s">
        <v>46</v>
      </c>
      <c r="U32" s="43" t="s">
        <v>47</v>
      </c>
      <c r="V32" s="50"/>
      <c r="W32" s="670" t="s">
        <v>48</v>
      </c>
      <c r="X32" s="671" t="s">
        <v>638</v>
      </c>
    </row>
    <row r="33" spans="1:24" ht="24.75" customHeight="1">
      <c r="A33" s="38">
        <f t="shared" si="0"/>
        <v>25</v>
      </c>
      <c r="B33" s="57">
        <v>1820255363</v>
      </c>
      <c r="C33" s="40" t="s">
        <v>278</v>
      </c>
      <c r="D33" s="41" t="s">
        <v>236</v>
      </c>
      <c r="E33" s="42">
        <v>34444</v>
      </c>
      <c r="F33" s="43" t="s">
        <v>65</v>
      </c>
      <c r="G33" s="43" t="s">
        <v>45</v>
      </c>
      <c r="H33" s="44">
        <v>125</v>
      </c>
      <c r="I33" s="45">
        <v>7.05</v>
      </c>
      <c r="J33" s="46">
        <v>6.5</v>
      </c>
      <c r="K33" s="46">
        <v>7.3</v>
      </c>
      <c r="L33" s="46">
        <v>3.6</v>
      </c>
      <c r="M33" s="46">
        <v>8</v>
      </c>
      <c r="N33" s="61">
        <v>5.5</v>
      </c>
      <c r="O33" s="45">
        <v>7.05</v>
      </c>
      <c r="P33" s="47">
        <v>2.91</v>
      </c>
      <c r="Q33" s="58" t="s">
        <v>46</v>
      </c>
      <c r="R33" s="58" t="s">
        <v>46</v>
      </c>
      <c r="S33" s="58" t="s">
        <v>46</v>
      </c>
      <c r="T33" s="58" t="s">
        <v>46</v>
      </c>
      <c r="U33" s="43" t="s">
        <v>47</v>
      </c>
      <c r="V33" s="50"/>
      <c r="W33" s="36" t="s">
        <v>40</v>
      </c>
      <c r="X33" s="734" t="s">
        <v>781</v>
      </c>
    </row>
    <row r="34" spans="1:24" ht="24.75" customHeight="1">
      <c r="A34" s="38">
        <f t="shared" si="0"/>
        <v>26</v>
      </c>
      <c r="B34" s="57">
        <v>1820256584</v>
      </c>
      <c r="C34" s="40" t="s">
        <v>283</v>
      </c>
      <c r="D34" s="41" t="s">
        <v>90</v>
      </c>
      <c r="E34" s="42">
        <v>34152</v>
      </c>
      <c r="F34" s="43" t="s">
        <v>65</v>
      </c>
      <c r="G34" s="43" t="s">
        <v>45</v>
      </c>
      <c r="H34" s="44">
        <v>130</v>
      </c>
      <c r="I34" s="45">
        <v>6.44</v>
      </c>
      <c r="J34" s="46">
        <v>7.5</v>
      </c>
      <c r="K34" s="46">
        <v>8.1</v>
      </c>
      <c r="L34" s="46">
        <v>7.6</v>
      </c>
      <c r="M34" s="46">
        <v>7</v>
      </c>
      <c r="N34" s="61">
        <v>7.66</v>
      </c>
      <c r="O34" s="45">
        <v>6.74</v>
      </c>
      <c r="P34" s="47">
        <v>2.69</v>
      </c>
      <c r="Q34" s="58" t="s">
        <v>46</v>
      </c>
      <c r="R34" s="58" t="s">
        <v>46</v>
      </c>
      <c r="S34" s="58" t="s">
        <v>46</v>
      </c>
      <c r="T34" s="58" t="s">
        <v>46</v>
      </c>
      <c r="U34" s="43" t="s">
        <v>47</v>
      </c>
      <c r="V34" s="50"/>
      <c r="W34" s="670" t="s">
        <v>48</v>
      </c>
      <c r="X34" s="671" t="s">
        <v>638</v>
      </c>
    </row>
    <row r="35" spans="1:24" ht="24.75" customHeight="1">
      <c r="A35" s="38">
        <f t="shared" si="0"/>
        <v>27</v>
      </c>
      <c r="B35" s="57">
        <v>1820254345</v>
      </c>
      <c r="C35" s="40" t="s">
        <v>284</v>
      </c>
      <c r="D35" s="41" t="s">
        <v>285</v>
      </c>
      <c r="E35" s="42">
        <v>34512</v>
      </c>
      <c r="F35" s="43" t="s">
        <v>51</v>
      </c>
      <c r="G35" s="43" t="s">
        <v>45</v>
      </c>
      <c r="H35" s="44">
        <v>130</v>
      </c>
      <c r="I35" s="45">
        <v>7.06</v>
      </c>
      <c r="J35" s="46">
        <v>7.5</v>
      </c>
      <c r="K35" s="46">
        <v>6.7</v>
      </c>
      <c r="L35" s="46">
        <v>8.6999999999999993</v>
      </c>
      <c r="M35" s="46">
        <v>7.5</v>
      </c>
      <c r="N35" s="61">
        <v>7.82</v>
      </c>
      <c r="O35" s="45">
        <v>7.36</v>
      </c>
      <c r="P35" s="47">
        <v>3.1</v>
      </c>
      <c r="Q35" s="58" t="s">
        <v>46</v>
      </c>
      <c r="R35" s="58" t="s">
        <v>46</v>
      </c>
      <c r="S35" s="58" t="s">
        <v>46</v>
      </c>
      <c r="T35" s="58" t="s">
        <v>46</v>
      </c>
      <c r="U35" s="43" t="s">
        <v>47</v>
      </c>
      <c r="V35" s="50"/>
      <c r="W35" s="670" t="s">
        <v>48</v>
      </c>
      <c r="X35" s="671" t="s">
        <v>638</v>
      </c>
    </row>
    <row r="36" spans="1:24" ht="24.75" customHeight="1">
      <c r="A36" s="38">
        <f t="shared" si="0"/>
        <v>28</v>
      </c>
      <c r="B36" s="57">
        <v>1821255712</v>
      </c>
      <c r="C36" s="40" t="s">
        <v>286</v>
      </c>
      <c r="D36" s="41" t="s">
        <v>164</v>
      </c>
      <c r="E36" s="42">
        <v>34479</v>
      </c>
      <c r="F36" s="43" t="s">
        <v>65</v>
      </c>
      <c r="G36" s="43" t="s">
        <v>68</v>
      </c>
      <c r="H36" s="44">
        <v>130</v>
      </c>
      <c r="I36" s="45">
        <v>7.01</v>
      </c>
      <c r="J36" s="46">
        <v>5.5</v>
      </c>
      <c r="K36" s="46">
        <v>5.5</v>
      </c>
      <c r="L36" s="46">
        <v>6.5</v>
      </c>
      <c r="M36" s="46">
        <v>6</v>
      </c>
      <c r="N36" s="61">
        <v>5.9</v>
      </c>
      <c r="O36" s="45">
        <v>7.24</v>
      </c>
      <c r="P36" s="47">
        <v>2.97</v>
      </c>
      <c r="Q36" s="58" t="s">
        <v>46</v>
      </c>
      <c r="R36" s="58" t="s">
        <v>46</v>
      </c>
      <c r="S36" s="58" t="s">
        <v>46</v>
      </c>
      <c r="T36" s="58" t="s">
        <v>46</v>
      </c>
      <c r="U36" s="43" t="s">
        <v>47</v>
      </c>
      <c r="V36" s="50"/>
      <c r="W36" s="670" t="s">
        <v>48</v>
      </c>
      <c r="X36" s="671" t="s">
        <v>638</v>
      </c>
    </row>
    <row r="37" spans="1:24" ht="24.75" customHeight="1">
      <c r="A37" s="38">
        <f t="shared" si="0"/>
        <v>29</v>
      </c>
      <c r="B37" s="57">
        <v>1820254339</v>
      </c>
      <c r="C37" s="40" t="s">
        <v>75</v>
      </c>
      <c r="D37" s="41" t="s">
        <v>92</v>
      </c>
      <c r="E37" s="42">
        <v>34648</v>
      </c>
      <c r="F37" s="43" t="s">
        <v>65</v>
      </c>
      <c r="G37" s="43" t="s">
        <v>45</v>
      </c>
      <c r="H37" s="44">
        <v>130</v>
      </c>
      <c r="I37" s="45">
        <v>7.01</v>
      </c>
      <c r="J37" s="46">
        <v>7.5</v>
      </c>
      <c r="K37" s="46">
        <v>7.9</v>
      </c>
      <c r="L37" s="46">
        <v>7.5</v>
      </c>
      <c r="M37" s="46">
        <v>8.5</v>
      </c>
      <c r="N37" s="61">
        <v>7.58</v>
      </c>
      <c r="O37" s="45">
        <v>7.3</v>
      </c>
      <c r="P37" s="47">
        <v>3.05</v>
      </c>
      <c r="Q37" s="58" t="s">
        <v>46</v>
      </c>
      <c r="R37" s="58" t="s">
        <v>46</v>
      </c>
      <c r="S37" s="58" t="s">
        <v>46</v>
      </c>
      <c r="T37" s="58" t="s">
        <v>46</v>
      </c>
      <c r="U37" s="43" t="s">
        <v>47</v>
      </c>
      <c r="V37" s="50"/>
      <c r="W37" s="670" t="s">
        <v>48</v>
      </c>
      <c r="X37" s="671" t="s">
        <v>638</v>
      </c>
    </row>
    <row r="38" spans="1:24" ht="24.75" customHeight="1">
      <c r="A38" s="38">
        <f t="shared" si="0"/>
        <v>30</v>
      </c>
      <c r="B38" s="57">
        <v>1820256326</v>
      </c>
      <c r="C38" s="40" t="s">
        <v>287</v>
      </c>
      <c r="D38" s="41" t="s">
        <v>173</v>
      </c>
      <c r="E38" s="42">
        <v>34596</v>
      </c>
      <c r="F38" s="43" t="s">
        <v>104</v>
      </c>
      <c r="G38" s="43" t="s">
        <v>45</v>
      </c>
      <c r="H38" s="44">
        <v>126</v>
      </c>
      <c r="I38" s="45">
        <v>6.77</v>
      </c>
      <c r="J38" s="46">
        <v>7.8</v>
      </c>
      <c r="K38" s="46">
        <v>5.9</v>
      </c>
      <c r="L38" s="46">
        <v>7.3</v>
      </c>
      <c r="M38" s="46">
        <v>8</v>
      </c>
      <c r="N38" s="61">
        <v>7.22</v>
      </c>
      <c r="O38" s="45">
        <v>7.05</v>
      </c>
      <c r="P38" s="47">
        <v>2.9</v>
      </c>
      <c r="Q38" s="58" t="s">
        <v>46</v>
      </c>
      <c r="R38" s="58" t="s">
        <v>46</v>
      </c>
      <c r="S38" s="58" t="s">
        <v>46</v>
      </c>
      <c r="T38" s="58" t="s">
        <v>46</v>
      </c>
      <c r="U38" s="43" t="s">
        <v>47</v>
      </c>
      <c r="V38" s="50"/>
      <c r="W38" s="670" t="s">
        <v>48</v>
      </c>
      <c r="X38" s="671" t="s">
        <v>638</v>
      </c>
    </row>
    <row r="39" spans="1:24" ht="24.75" customHeight="1">
      <c r="A39" s="38">
        <f t="shared" si="0"/>
        <v>31</v>
      </c>
      <c r="B39" s="57">
        <v>1820254317</v>
      </c>
      <c r="C39" s="40" t="s">
        <v>148</v>
      </c>
      <c r="D39" s="41" t="s">
        <v>173</v>
      </c>
      <c r="E39" s="42">
        <v>34629</v>
      </c>
      <c r="F39" s="43" t="s">
        <v>65</v>
      </c>
      <c r="G39" s="43" t="s">
        <v>45</v>
      </c>
      <c r="H39" s="44">
        <v>130</v>
      </c>
      <c r="I39" s="45">
        <v>6.7</v>
      </c>
      <c r="J39" s="46">
        <v>8.5</v>
      </c>
      <c r="K39" s="46">
        <v>5.5</v>
      </c>
      <c r="L39" s="46">
        <v>6.5</v>
      </c>
      <c r="M39" s="46">
        <v>8.3000000000000007</v>
      </c>
      <c r="N39" s="61">
        <v>7.1</v>
      </c>
      <c r="O39" s="45">
        <v>6.97</v>
      </c>
      <c r="P39" s="47">
        <v>2.86</v>
      </c>
      <c r="Q39" s="58" t="s">
        <v>46</v>
      </c>
      <c r="R39" s="58" t="s">
        <v>46</v>
      </c>
      <c r="S39" s="58" t="s">
        <v>46</v>
      </c>
      <c r="T39" s="58" t="s">
        <v>46</v>
      </c>
      <c r="U39" s="43" t="s">
        <v>47</v>
      </c>
      <c r="V39" s="50"/>
      <c r="W39" s="670" t="s">
        <v>48</v>
      </c>
      <c r="X39" s="671" t="s">
        <v>638</v>
      </c>
    </row>
    <row r="40" spans="1:24" ht="24.75" customHeight="1">
      <c r="A40" s="38">
        <f t="shared" si="0"/>
        <v>32</v>
      </c>
      <c r="B40" s="57">
        <v>1821256329</v>
      </c>
      <c r="C40" s="40" t="s">
        <v>288</v>
      </c>
      <c r="D40" s="41" t="s">
        <v>289</v>
      </c>
      <c r="E40" s="42">
        <v>34282</v>
      </c>
      <c r="F40" s="43" t="s">
        <v>51</v>
      </c>
      <c r="G40" s="43" t="s">
        <v>68</v>
      </c>
      <c r="H40" s="44">
        <v>130</v>
      </c>
      <c r="I40" s="45">
        <v>6.7</v>
      </c>
      <c r="J40" s="46">
        <v>6.5</v>
      </c>
      <c r="K40" s="46">
        <v>6.1</v>
      </c>
      <c r="L40" s="46">
        <v>9.1</v>
      </c>
      <c r="M40" s="46">
        <v>9</v>
      </c>
      <c r="N40" s="61">
        <v>7.46</v>
      </c>
      <c r="O40" s="45">
        <v>6.99</v>
      </c>
      <c r="P40" s="47">
        <v>2.87</v>
      </c>
      <c r="Q40" s="58" t="s">
        <v>46</v>
      </c>
      <c r="R40" s="58" t="s">
        <v>46</v>
      </c>
      <c r="S40" s="58" t="s">
        <v>46</v>
      </c>
      <c r="T40" s="58" t="s">
        <v>46</v>
      </c>
      <c r="U40" s="43" t="s">
        <v>47</v>
      </c>
      <c r="V40" s="50"/>
      <c r="W40" s="670" t="s">
        <v>48</v>
      </c>
      <c r="X40" s="671" t="s">
        <v>638</v>
      </c>
    </row>
    <row r="41" spans="1:24" ht="24.75" customHeight="1">
      <c r="A41" s="38">
        <f t="shared" si="0"/>
        <v>33</v>
      </c>
      <c r="B41" s="57">
        <v>1820254917</v>
      </c>
      <c r="C41" s="40" t="s">
        <v>290</v>
      </c>
      <c r="D41" s="41" t="s">
        <v>94</v>
      </c>
      <c r="E41" s="42">
        <v>34364</v>
      </c>
      <c r="F41" s="43" t="s">
        <v>291</v>
      </c>
      <c r="G41" s="43" t="s">
        <v>45</v>
      </c>
      <c r="H41" s="44">
        <v>130</v>
      </c>
      <c r="I41" s="45">
        <v>7.19</v>
      </c>
      <c r="J41" s="46">
        <v>8.3000000000000007</v>
      </c>
      <c r="K41" s="46">
        <v>7.5</v>
      </c>
      <c r="L41" s="46">
        <v>9.1</v>
      </c>
      <c r="M41" s="46">
        <v>6.5</v>
      </c>
      <c r="N41" s="61">
        <v>8.4600000000000009</v>
      </c>
      <c r="O41" s="45">
        <v>7.52</v>
      </c>
      <c r="P41" s="47">
        <v>3.19</v>
      </c>
      <c r="Q41" s="58" t="s">
        <v>46</v>
      </c>
      <c r="R41" s="58" t="s">
        <v>46</v>
      </c>
      <c r="S41" s="58" t="s">
        <v>46</v>
      </c>
      <c r="T41" s="58" t="s">
        <v>46</v>
      </c>
      <c r="U41" s="43" t="s">
        <v>47</v>
      </c>
      <c r="V41" s="50"/>
      <c r="W41" s="670" t="s">
        <v>48</v>
      </c>
      <c r="X41" s="671" t="s">
        <v>638</v>
      </c>
    </row>
    <row r="42" spans="1:24" ht="24.75" customHeight="1">
      <c r="A42" s="38">
        <f t="shared" si="0"/>
        <v>34</v>
      </c>
      <c r="B42" s="57">
        <v>1820256328</v>
      </c>
      <c r="C42" s="40" t="s">
        <v>292</v>
      </c>
      <c r="D42" s="41" t="s">
        <v>293</v>
      </c>
      <c r="E42" s="42">
        <v>34434</v>
      </c>
      <c r="F42" s="43" t="s">
        <v>65</v>
      </c>
      <c r="G42" s="43" t="s">
        <v>45</v>
      </c>
      <c r="H42" s="44">
        <v>130</v>
      </c>
      <c r="I42" s="45">
        <v>7.21</v>
      </c>
      <c r="J42" s="46">
        <v>7.6</v>
      </c>
      <c r="K42" s="46">
        <v>5.5</v>
      </c>
      <c r="L42" s="46">
        <v>6.9</v>
      </c>
      <c r="M42" s="46">
        <v>8.5</v>
      </c>
      <c r="N42" s="61">
        <v>6.9</v>
      </c>
      <c r="O42" s="45">
        <v>7.47</v>
      </c>
      <c r="P42" s="47">
        <v>3.17</v>
      </c>
      <c r="Q42" s="58" t="s">
        <v>46</v>
      </c>
      <c r="R42" s="58" t="s">
        <v>46</v>
      </c>
      <c r="S42" s="58" t="s">
        <v>46</v>
      </c>
      <c r="T42" s="58" t="s">
        <v>46</v>
      </c>
      <c r="U42" s="43" t="s">
        <v>47</v>
      </c>
      <c r="V42" s="50"/>
      <c r="W42" s="670" t="s">
        <v>48</v>
      </c>
      <c r="X42" s="671" t="s">
        <v>638</v>
      </c>
    </row>
    <row r="43" spans="1:24" ht="24.75" customHeight="1">
      <c r="A43" s="38">
        <f t="shared" si="0"/>
        <v>35</v>
      </c>
      <c r="B43" s="57">
        <v>1820255368</v>
      </c>
      <c r="C43" s="40" t="s">
        <v>152</v>
      </c>
      <c r="D43" s="41" t="s">
        <v>294</v>
      </c>
      <c r="E43" s="42">
        <v>34583</v>
      </c>
      <c r="F43" s="43" t="s">
        <v>65</v>
      </c>
      <c r="G43" s="43" t="s">
        <v>45</v>
      </c>
      <c r="H43" s="44">
        <v>130</v>
      </c>
      <c r="I43" s="45">
        <v>7.05</v>
      </c>
      <c r="J43" s="46">
        <v>7.4</v>
      </c>
      <c r="K43" s="46">
        <v>7.9</v>
      </c>
      <c r="L43" s="46">
        <v>7.5</v>
      </c>
      <c r="M43" s="46">
        <v>8</v>
      </c>
      <c r="N43" s="61">
        <v>7.54</v>
      </c>
      <c r="O43" s="45">
        <v>7.34</v>
      </c>
      <c r="P43" s="47">
        <v>3.07</v>
      </c>
      <c r="Q43" s="58" t="s">
        <v>46</v>
      </c>
      <c r="R43" s="58" t="s">
        <v>46</v>
      </c>
      <c r="S43" s="58" t="s">
        <v>46</v>
      </c>
      <c r="T43" s="58" t="s">
        <v>46</v>
      </c>
      <c r="U43" s="43" t="s">
        <v>47</v>
      </c>
      <c r="V43" s="50"/>
      <c r="W43" s="670" t="s">
        <v>48</v>
      </c>
      <c r="X43" s="671" t="s">
        <v>638</v>
      </c>
    </row>
    <row r="44" spans="1:24" ht="26.25" customHeight="1">
      <c r="A44" s="11"/>
      <c r="B44" s="63" t="s">
        <v>41</v>
      </c>
      <c r="C44" s="13"/>
      <c r="D44" s="14"/>
      <c r="E44" s="15"/>
      <c r="F44" s="16"/>
      <c r="G44" s="16"/>
      <c r="H44" s="16"/>
      <c r="I44" s="16"/>
      <c r="J44" s="16"/>
      <c r="K44" s="16"/>
      <c r="L44" s="16"/>
      <c r="M44" s="16"/>
      <c r="N44" s="16"/>
      <c r="O44" s="16"/>
      <c r="P44" s="16"/>
      <c r="Q44" s="17"/>
      <c r="R44" s="17"/>
      <c r="S44" s="18"/>
      <c r="T44" s="18"/>
      <c r="U44" s="18"/>
      <c r="V44" s="19"/>
      <c r="W44" s="20"/>
    </row>
    <row r="45" spans="1:24" ht="22.5" customHeight="1">
      <c r="A45" s="38">
        <f t="shared" si="0"/>
        <v>1</v>
      </c>
      <c r="B45" s="62">
        <v>1820255379</v>
      </c>
      <c r="C45" s="40" t="s">
        <v>295</v>
      </c>
      <c r="D45" s="41" t="s">
        <v>190</v>
      </c>
      <c r="E45" s="42">
        <v>34435</v>
      </c>
      <c r="F45" s="43" t="s">
        <v>60</v>
      </c>
      <c r="G45" s="43" t="s">
        <v>45</v>
      </c>
      <c r="H45" s="44">
        <v>130</v>
      </c>
      <c r="I45" s="45">
        <v>6.77</v>
      </c>
      <c r="J45" s="46">
        <v>8.5</v>
      </c>
      <c r="K45" s="46">
        <v>7.6</v>
      </c>
      <c r="L45" s="46">
        <v>8.3000000000000007</v>
      </c>
      <c r="M45" s="46">
        <v>8</v>
      </c>
      <c r="N45" s="61">
        <v>8.24</v>
      </c>
      <c r="O45" s="45">
        <v>7.08</v>
      </c>
      <c r="P45" s="47">
        <v>2.95</v>
      </c>
      <c r="Q45" s="58" t="s">
        <v>46</v>
      </c>
      <c r="R45" s="58" t="s">
        <v>46</v>
      </c>
      <c r="S45" s="58" t="s">
        <v>46</v>
      </c>
      <c r="T45" s="58" t="s">
        <v>46</v>
      </c>
      <c r="U45" s="43" t="s">
        <v>47</v>
      </c>
      <c r="V45" s="64" t="s">
        <v>296</v>
      </c>
      <c r="W45" s="36" t="s">
        <v>57</v>
      </c>
      <c r="X45" s="734" t="s">
        <v>781</v>
      </c>
    </row>
    <row r="46" spans="1:24" ht="22.5" customHeight="1">
      <c r="A46" s="38">
        <f t="shared" si="0"/>
        <v>2</v>
      </c>
      <c r="B46" s="62">
        <v>1821253893</v>
      </c>
      <c r="C46" s="40" t="s">
        <v>256</v>
      </c>
      <c r="D46" s="41" t="s">
        <v>253</v>
      </c>
      <c r="E46" s="42">
        <v>34336</v>
      </c>
      <c r="F46" s="43" t="s">
        <v>297</v>
      </c>
      <c r="G46" s="43" t="s">
        <v>68</v>
      </c>
      <c r="H46" s="44">
        <v>130</v>
      </c>
      <c r="I46" s="45">
        <v>5.98</v>
      </c>
      <c r="J46" s="46">
        <v>7.6</v>
      </c>
      <c r="K46" s="46">
        <v>5.5</v>
      </c>
      <c r="L46" s="46">
        <v>5.5</v>
      </c>
      <c r="M46" s="46">
        <v>7</v>
      </c>
      <c r="N46" s="61">
        <v>6.34</v>
      </c>
      <c r="O46" s="45">
        <v>6.22</v>
      </c>
      <c r="P46" s="47">
        <v>2.44</v>
      </c>
      <c r="Q46" s="58" t="s">
        <v>56</v>
      </c>
      <c r="R46" s="58" t="s">
        <v>56</v>
      </c>
      <c r="S46" s="58" t="s">
        <v>46</v>
      </c>
      <c r="T46" s="58" t="s">
        <v>46</v>
      </c>
      <c r="U46" s="43" t="s">
        <v>47</v>
      </c>
      <c r="V46" s="64" t="s">
        <v>298</v>
      </c>
      <c r="W46" s="36" t="s">
        <v>57</v>
      </c>
      <c r="X46" s="734" t="s">
        <v>781</v>
      </c>
    </row>
    <row r="47" spans="1:24" ht="22.5" customHeight="1">
      <c r="A47" s="38">
        <f t="shared" si="0"/>
        <v>3</v>
      </c>
      <c r="B47" s="62">
        <v>1821256076</v>
      </c>
      <c r="C47" s="40" t="s">
        <v>299</v>
      </c>
      <c r="D47" s="41" t="s">
        <v>300</v>
      </c>
      <c r="E47" s="42">
        <v>34622</v>
      </c>
      <c r="F47" s="43" t="s">
        <v>301</v>
      </c>
      <c r="G47" s="43" t="s">
        <v>68</v>
      </c>
      <c r="H47" s="44">
        <v>130</v>
      </c>
      <c r="I47" s="45">
        <v>6.08</v>
      </c>
      <c r="J47" s="46">
        <v>8</v>
      </c>
      <c r="K47" s="46">
        <v>7.2</v>
      </c>
      <c r="L47" s="46">
        <v>7.1</v>
      </c>
      <c r="M47" s="46">
        <v>6.5</v>
      </c>
      <c r="N47" s="61">
        <v>7.48</v>
      </c>
      <c r="O47" s="45">
        <v>6.37</v>
      </c>
      <c r="P47" s="47">
        <v>2.52</v>
      </c>
      <c r="Q47" s="58" t="s">
        <v>46</v>
      </c>
      <c r="R47" s="58" t="s">
        <v>46</v>
      </c>
      <c r="S47" s="58" t="s">
        <v>46</v>
      </c>
      <c r="T47" s="58" t="s">
        <v>46</v>
      </c>
      <c r="U47" s="43" t="s">
        <v>54</v>
      </c>
      <c r="V47" s="64" t="s">
        <v>302</v>
      </c>
      <c r="W47" s="36" t="s">
        <v>57</v>
      </c>
      <c r="X47" s="734" t="s">
        <v>781</v>
      </c>
    </row>
    <row r="48" spans="1:24" ht="22.5" customHeight="1">
      <c r="A48" s="38">
        <f t="shared" si="0"/>
        <v>4</v>
      </c>
      <c r="B48" s="62">
        <v>1821255356</v>
      </c>
      <c r="C48" s="40" t="s">
        <v>303</v>
      </c>
      <c r="D48" s="41" t="s">
        <v>304</v>
      </c>
      <c r="E48" s="42">
        <v>34492</v>
      </c>
      <c r="F48" s="43" t="s">
        <v>132</v>
      </c>
      <c r="G48" s="43" t="s">
        <v>68</v>
      </c>
      <c r="H48" s="44">
        <v>130</v>
      </c>
      <c r="I48" s="45">
        <v>6.36</v>
      </c>
      <c r="J48" s="46">
        <v>7.8</v>
      </c>
      <c r="K48" s="46">
        <v>6.9</v>
      </c>
      <c r="L48" s="46">
        <v>7.4</v>
      </c>
      <c r="M48" s="46">
        <v>8</v>
      </c>
      <c r="N48" s="61">
        <v>7.46</v>
      </c>
      <c r="O48" s="45">
        <v>6.65</v>
      </c>
      <c r="P48" s="47">
        <v>2.69</v>
      </c>
      <c r="Q48" s="58" t="s">
        <v>46</v>
      </c>
      <c r="R48" s="58" t="s">
        <v>46</v>
      </c>
      <c r="S48" s="58" t="s">
        <v>46</v>
      </c>
      <c r="T48" s="58" t="s">
        <v>46</v>
      </c>
      <c r="U48" s="43" t="s">
        <v>47</v>
      </c>
      <c r="V48" s="64" t="s">
        <v>296</v>
      </c>
      <c r="W48" s="36" t="s">
        <v>57</v>
      </c>
      <c r="X48" s="734" t="s">
        <v>781</v>
      </c>
    </row>
    <row r="49" spans="1:24" ht="22.5" customHeight="1">
      <c r="A49" s="38">
        <f t="shared" si="0"/>
        <v>5</v>
      </c>
      <c r="B49" s="62">
        <v>172317829</v>
      </c>
      <c r="C49" s="40" t="s">
        <v>305</v>
      </c>
      <c r="D49" s="41" t="s">
        <v>64</v>
      </c>
      <c r="E49" s="42">
        <v>34214</v>
      </c>
      <c r="F49" s="43" t="s">
        <v>65</v>
      </c>
      <c r="G49" s="43" t="s">
        <v>45</v>
      </c>
      <c r="H49" s="44">
        <v>130</v>
      </c>
      <c r="I49" s="45">
        <v>7.12</v>
      </c>
      <c r="J49" s="46">
        <v>7.5</v>
      </c>
      <c r="K49" s="46">
        <v>6.5</v>
      </c>
      <c r="L49" s="46">
        <v>8.3000000000000007</v>
      </c>
      <c r="M49" s="46">
        <v>8.8000000000000007</v>
      </c>
      <c r="N49" s="61">
        <v>7.62</v>
      </c>
      <c r="O49" s="45">
        <v>7.41</v>
      </c>
      <c r="P49" s="47">
        <v>3.19</v>
      </c>
      <c r="Q49" s="58" t="s">
        <v>46</v>
      </c>
      <c r="R49" s="58" t="s">
        <v>56</v>
      </c>
      <c r="S49" s="58" t="s">
        <v>46</v>
      </c>
      <c r="T49" s="58" t="s">
        <v>46</v>
      </c>
      <c r="U49" s="43" t="s">
        <v>85</v>
      </c>
      <c r="V49" s="64" t="s">
        <v>306</v>
      </c>
      <c r="W49" s="36" t="s">
        <v>57</v>
      </c>
      <c r="X49" s="734" t="s">
        <v>781</v>
      </c>
    </row>
    <row r="50" spans="1:24" ht="22.5" customHeight="1">
      <c r="A50" s="38">
        <f t="shared" si="0"/>
        <v>6</v>
      </c>
      <c r="B50" s="62">
        <v>1820255714</v>
      </c>
      <c r="C50" s="40" t="s">
        <v>58</v>
      </c>
      <c r="D50" s="41" t="s">
        <v>307</v>
      </c>
      <c r="E50" s="42">
        <v>34495</v>
      </c>
      <c r="F50" s="43" t="s">
        <v>65</v>
      </c>
      <c r="G50" s="43" t="s">
        <v>45</v>
      </c>
      <c r="H50" s="44">
        <v>125</v>
      </c>
      <c r="I50" s="45">
        <v>6.52</v>
      </c>
      <c r="J50" s="46">
        <v>7</v>
      </c>
      <c r="K50" s="46">
        <v>6.1</v>
      </c>
      <c r="L50" s="46">
        <v>4.3</v>
      </c>
      <c r="M50" s="46">
        <v>6.5</v>
      </c>
      <c r="N50" s="61">
        <v>5.74</v>
      </c>
      <c r="O50" s="45">
        <v>6.52</v>
      </c>
      <c r="P50" s="47">
        <v>2.63</v>
      </c>
      <c r="Q50" s="58" t="s">
        <v>56</v>
      </c>
      <c r="R50" s="58" t="s">
        <v>46</v>
      </c>
      <c r="S50" s="58" t="s">
        <v>46</v>
      </c>
      <c r="T50" s="58" t="s">
        <v>46</v>
      </c>
      <c r="U50" s="43" t="s">
        <v>47</v>
      </c>
      <c r="V50" s="64" t="s">
        <v>298</v>
      </c>
      <c r="W50" s="36" t="s">
        <v>40</v>
      </c>
      <c r="X50" s="734" t="s">
        <v>781</v>
      </c>
    </row>
    <row r="51" spans="1:24" ht="22.5" customHeight="1">
      <c r="A51" s="38">
        <f t="shared" si="0"/>
        <v>7</v>
      </c>
      <c r="B51" s="62">
        <v>1820253668</v>
      </c>
      <c r="C51" s="40" t="s">
        <v>277</v>
      </c>
      <c r="D51" s="41" t="s">
        <v>214</v>
      </c>
      <c r="E51" s="42">
        <v>34350</v>
      </c>
      <c r="F51" s="43" t="s">
        <v>44</v>
      </c>
      <c r="G51" s="43" t="s">
        <v>45</v>
      </c>
      <c r="H51" s="44">
        <v>130</v>
      </c>
      <c r="I51" s="45">
        <v>6.76</v>
      </c>
      <c r="J51" s="46">
        <v>7.3</v>
      </c>
      <c r="K51" s="46">
        <v>6.5</v>
      </c>
      <c r="L51" s="46">
        <v>6</v>
      </c>
      <c r="M51" s="46">
        <v>8</v>
      </c>
      <c r="N51" s="61">
        <v>6.62</v>
      </c>
      <c r="O51" s="45">
        <v>7.02</v>
      </c>
      <c r="P51" s="47">
        <v>2.9</v>
      </c>
      <c r="Q51" s="58" t="s">
        <v>46</v>
      </c>
      <c r="R51" s="58" t="s">
        <v>56</v>
      </c>
      <c r="S51" s="58" t="s">
        <v>46</v>
      </c>
      <c r="T51" s="58" t="s">
        <v>46</v>
      </c>
      <c r="U51" s="43" t="s">
        <v>47</v>
      </c>
      <c r="V51" s="64" t="s">
        <v>296</v>
      </c>
      <c r="W51" s="36" t="s">
        <v>57</v>
      </c>
      <c r="X51" s="734" t="s">
        <v>781</v>
      </c>
    </row>
    <row r="52" spans="1:24" ht="22.5" customHeight="1">
      <c r="A52" s="38">
        <f t="shared" si="0"/>
        <v>8</v>
      </c>
      <c r="B52" s="62">
        <v>1820254905</v>
      </c>
      <c r="C52" s="40" t="s">
        <v>308</v>
      </c>
      <c r="D52" s="41" t="s">
        <v>149</v>
      </c>
      <c r="E52" s="42">
        <v>33804</v>
      </c>
      <c r="F52" s="43" t="s">
        <v>65</v>
      </c>
      <c r="G52" s="43" t="s">
        <v>45</v>
      </c>
      <c r="H52" s="44">
        <v>130</v>
      </c>
      <c r="I52" s="45">
        <v>6.72</v>
      </c>
      <c r="J52" s="46">
        <v>7.5</v>
      </c>
      <c r="K52" s="46">
        <v>7</v>
      </c>
      <c r="L52" s="46">
        <v>7.9</v>
      </c>
      <c r="M52" s="46">
        <v>8</v>
      </c>
      <c r="N52" s="61">
        <v>7.56</v>
      </c>
      <c r="O52" s="45">
        <v>7.02</v>
      </c>
      <c r="P52" s="47">
        <v>2.88</v>
      </c>
      <c r="Q52" s="58" t="s">
        <v>46</v>
      </c>
      <c r="R52" s="58" t="s">
        <v>46</v>
      </c>
      <c r="S52" s="58" t="s">
        <v>46</v>
      </c>
      <c r="T52" s="58" t="s">
        <v>46</v>
      </c>
      <c r="U52" s="43" t="s">
        <v>47</v>
      </c>
      <c r="V52" s="64" t="s">
        <v>296</v>
      </c>
      <c r="W52" s="36" t="s">
        <v>57</v>
      </c>
      <c r="X52" s="734" t="s">
        <v>781</v>
      </c>
    </row>
    <row r="53" spans="1:24" ht="22.5" customHeight="1">
      <c r="A53" s="38">
        <f t="shared" si="0"/>
        <v>9</v>
      </c>
      <c r="B53" s="62">
        <v>1820256075</v>
      </c>
      <c r="C53" s="40" t="s">
        <v>309</v>
      </c>
      <c r="D53" s="41" t="s">
        <v>74</v>
      </c>
      <c r="E53" s="42">
        <v>34674</v>
      </c>
      <c r="F53" s="43" t="s">
        <v>44</v>
      </c>
      <c r="G53" s="43" t="s">
        <v>45</v>
      </c>
      <c r="H53" s="44">
        <v>126</v>
      </c>
      <c r="I53" s="45">
        <v>6.91</v>
      </c>
      <c r="J53" s="46">
        <v>8.3000000000000007</v>
      </c>
      <c r="K53" s="46">
        <v>7.1</v>
      </c>
      <c r="L53" s="46">
        <v>8.1</v>
      </c>
      <c r="M53" s="46">
        <v>9</v>
      </c>
      <c r="N53" s="61">
        <v>7.98</v>
      </c>
      <c r="O53" s="45">
        <v>7.22</v>
      </c>
      <c r="P53" s="47">
        <v>3.04</v>
      </c>
      <c r="Q53" s="58" t="s">
        <v>46</v>
      </c>
      <c r="R53" s="58" t="s">
        <v>46</v>
      </c>
      <c r="S53" s="58" t="s">
        <v>46</v>
      </c>
      <c r="T53" s="58" t="s">
        <v>46</v>
      </c>
      <c r="U53" s="43" t="s">
        <v>47</v>
      </c>
      <c r="V53" s="64" t="s">
        <v>296</v>
      </c>
      <c r="W53" s="36" t="s">
        <v>57</v>
      </c>
      <c r="X53" s="734" t="s">
        <v>781</v>
      </c>
    </row>
    <row r="54" spans="1:24" ht="22.5" customHeight="1">
      <c r="A54" s="38">
        <f t="shared" si="0"/>
        <v>10</v>
      </c>
      <c r="B54" s="62">
        <v>1821254914</v>
      </c>
      <c r="C54" s="40" t="s">
        <v>299</v>
      </c>
      <c r="D54" s="41" t="s">
        <v>310</v>
      </c>
      <c r="E54" s="42">
        <v>34057</v>
      </c>
      <c r="F54" s="43" t="s">
        <v>65</v>
      </c>
      <c r="G54" s="43" t="s">
        <v>68</v>
      </c>
      <c r="H54" s="44">
        <v>130</v>
      </c>
      <c r="I54" s="45">
        <v>5.85</v>
      </c>
      <c r="J54" s="46">
        <v>7</v>
      </c>
      <c r="K54" s="46">
        <v>7.3</v>
      </c>
      <c r="L54" s="46">
        <v>6.4</v>
      </c>
      <c r="M54" s="46">
        <v>7.5</v>
      </c>
      <c r="N54" s="61">
        <v>6.82</v>
      </c>
      <c r="O54" s="45">
        <v>6.11</v>
      </c>
      <c r="P54" s="47">
        <v>2.33</v>
      </c>
      <c r="Q54" s="58" t="s">
        <v>46</v>
      </c>
      <c r="R54" s="58" t="s">
        <v>46</v>
      </c>
      <c r="S54" s="58" t="s">
        <v>46</v>
      </c>
      <c r="T54" s="58" t="s">
        <v>46</v>
      </c>
      <c r="U54" s="43" t="s">
        <v>54</v>
      </c>
      <c r="V54" s="64" t="s">
        <v>311</v>
      </c>
      <c r="W54" s="36" t="s">
        <v>57</v>
      </c>
      <c r="X54" s="734" t="s">
        <v>781</v>
      </c>
    </row>
    <row r="55" spans="1:24" ht="22.5" customHeight="1">
      <c r="A55" s="38">
        <f t="shared" si="0"/>
        <v>11</v>
      </c>
      <c r="B55" s="62">
        <v>1821253690</v>
      </c>
      <c r="C55" s="40" t="s">
        <v>312</v>
      </c>
      <c r="D55" s="41" t="s">
        <v>282</v>
      </c>
      <c r="E55" s="42">
        <v>34445</v>
      </c>
      <c r="F55" s="43" t="s">
        <v>65</v>
      </c>
      <c r="G55" s="43" t="s">
        <v>68</v>
      </c>
      <c r="H55" s="44">
        <v>130</v>
      </c>
      <c r="I55" s="45">
        <v>6.32</v>
      </c>
      <c r="J55" s="46">
        <v>8</v>
      </c>
      <c r="K55" s="46">
        <v>6.5</v>
      </c>
      <c r="L55" s="46">
        <v>5.6</v>
      </c>
      <c r="M55" s="46">
        <v>7.5</v>
      </c>
      <c r="N55" s="61">
        <v>6.74</v>
      </c>
      <c r="O55" s="45">
        <v>6.58</v>
      </c>
      <c r="P55" s="47">
        <v>2.62</v>
      </c>
      <c r="Q55" s="58" t="s">
        <v>46</v>
      </c>
      <c r="R55" s="58" t="s">
        <v>46</v>
      </c>
      <c r="S55" s="58" t="s">
        <v>46</v>
      </c>
      <c r="T55" s="58" t="s">
        <v>46</v>
      </c>
      <c r="U55" s="43" t="s">
        <v>47</v>
      </c>
      <c r="V55" s="64" t="s">
        <v>296</v>
      </c>
      <c r="W55" s="36" t="s">
        <v>57</v>
      </c>
      <c r="X55" s="734" t="s">
        <v>781</v>
      </c>
    </row>
    <row r="56" spans="1:24" ht="22.5" customHeight="1">
      <c r="A56" s="38">
        <f t="shared" si="0"/>
        <v>12</v>
      </c>
      <c r="B56" s="62">
        <v>1820253655</v>
      </c>
      <c r="C56" s="40" t="s">
        <v>313</v>
      </c>
      <c r="D56" s="41" t="s">
        <v>314</v>
      </c>
      <c r="E56" s="42">
        <v>34246</v>
      </c>
      <c r="F56" s="43" t="s">
        <v>80</v>
      </c>
      <c r="G56" s="43" t="s">
        <v>45</v>
      </c>
      <c r="H56" s="44">
        <v>130</v>
      </c>
      <c r="I56" s="45">
        <v>6.85</v>
      </c>
      <c r="J56" s="46">
        <v>7.8</v>
      </c>
      <c r="K56" s="46">
        <v>6.8</v>
      </c>
      <c r="L56" s="46">
        <v>7.5</v>
      </c>
      <c r="M56" s="46">
        <v>7.3</v>
      </c>
      <c r="N56" s="61">
        <v>7.48</v>
      </c>
      <c r="O56" s="45">
        <v>7.13</v>
      </c>
      <c r="P56" s="47">
        <v>2.97</v>
      </c>
      <c r="Q56" s="58" t="s">
        <v>46</v>
      </c>
      <c r="R56" s="58" t="s">
        <v>46</v>
      </c>
      <c r="S56" s="58" t="s">
        <v>46</v>
      </c>
      <c r="T56" s="58" t="s">
        <v>46</v>
      </c>
      <c r="U56" s="43" t="s">
        <v>85</v>
      </c>
      <c r="V56" s="64" t="s">
        <v>315</v>
      </c>
      <c r="W56" s="36" t="s">
        <v>57</v>
      </c>
      <c r="X56" s="734" t="s">
        <v>781</v>
      </c>
    </row>
    <row r="57" spans="1:24" ht="22.5" customHeight="1">
      <c r="A57" s="38">
        <f t="shared" si="0"/>
        <v>13</v>
      </c>
      <c r="B57" s="62">
        <v>1821254911</v>
      </c>
      <c r="C57" s="40" t="s">
        <v>316</v>
      </c>
      <c r="D57" s="41" t="s">
        <v>317</v>
      </c>
      <c r="E57" s="42">
        <v>34624</v>
      </c>
      <c r="F57" s="43" t="s">
        <v>44</v>
      </c>
      <c r="G57" s="43" t="s">
        <v>68</v>
      </c>
      <c r="H57" s="44">
        <v>124</v>
      </c>
      <c r="I57" s="45">
        <v>5.99</v>
      </c>
      <c r="J57" s="46">
        <v>7.7</v>
      </c>
      <c r="K57" s="46">
        <v>7</v>
      </c>
      <c r="L57" s="46">
        <v>3</v>
      </c>
      <c r="M57" s="46">
        <v>7</v>
      </c>
      <c r="N57" s="61">
        <v>5.68</v>
      </c>
      <c r="O57" s="45">
        <v>5.99</v>
      </c>
      <c r="P57" s="47">
        <v>2.2999999999999998</v>
      </c>
      <c r="Q57" s="58" t="s">
        <v>56</v>
      </c>
      <c r="R57" s="58" t="s">
        <v>46</v>
      </c>
      <c r="S57" s="58" t="s">
        <v>46</v>
      </c>
      <c r="T57" s="58" t="s">
        <v>46</v>
      </c>
      <c r="U57" s="43" t="s">
        <v>85</v>
      </c>
      <c r="V57" s="64" t="s">
        <v>306</v>
      </c>
      <c r="W57" s="36" t="s">
        <v>40</v>
      </c>
      <c r="X57" s="734" t="s">
        <v>781</v>
      </c>
    </row>
    <row r="58" spans="1:24" ht="22.5" customHeight="1">
      <c r="A58" s="38">
        <f t="shared" si="0"/>
        <v>14</v>
      </c>
      <c r="B58" s="62">
        <v>1820256446</v>
      </c>
      <c r="C58" s="40" t="s">
        <v>318</v>
      </c>
      <c r="D58" s="41" t="s">
        <v>125</v>
      </c>
      <c r="E58" s="42">
        <v>34565</v>
      </c>
      <c r="F58" s="43" t="s">
        <v>51</v>
      </c>
      <c r="G58" s="43" t="s">
        <v>45</v>
      </c>
      <c r="H58" s="44">
        <v>126</v>
      </c>
      <c r="I58" s="45">
        <v>6.7</v>
      </c>
      <c r="J58" s="46">
        <v>7.9</v>
      </c>
      <c r="K58" s="46">
        <v>7</v>
      </c>
      <c r="L58" s="46">
        <v>7.9</v>
      </c>
      <c r="M58" s="46">
        <v>8</v>
      </c>
      <c r="N58" s="61">
        <v>7.72</v>
      </c>
      <c r="O58" s="45">
        <v>7</v>
      </c>
      <c r="P58" s="47">
        <v>2.87</v>
      </c>
      <c r="Q58" s="58" t="s">
        <v>46</v>
      </c>
      <c r="R58" s="58" t="s">
        <v>46</v>
      </c>
      <c r="S58" s="58" t="s">
        <v>46</v>
      </c>
      <c r="T58" s="58" t="s">
        <v>46</v>
      </c>
      <c r="U58" s="43" t="s">
        <v>47</v>
      </c>
      <c r="V58" s="64" t="s">
        <v>296</v>
      </c>
      <c r="W58" s="36" t="s">
        <v>57</v>
      </c>
      <c r="X58" s="734" t="s">
        <v>781</v>
      </c>
    </row>
    <row r="59" spans="1:24" ht="22.5" customHeight="1">
      <c r="A59" s="38">
        <f t="shared" si="0"/>
        <v>15</v>
      </c>
      <c r="B59" s="62">
        <v>172317818</v>
      </c>
      <c r="C59" s="40" t="s">
        <v>319</v>
      </c>
      <c r="D59" s="41" t="s">
        <v>125</v>
      </c>
      <c r="E59" s="42">
        <v>34248</v>
      </c>
      <c r="F59" s="43" t="s">
        <v>65</v>
      </c>
      <c r="G59" s="43" t="s">
        <v>45</v>
      </c>
      <c r="H59" s="44">
        <v>129</v>
      </c>
      <c r="I59" s="45">
        <v>5.98</v>
      </c>
      <c r="J59" s="46">
        <v>7.5</v>
      </c>
      <c r="K59" s="46">
        <v>6.8</v>
      </c>
      <c r="L59" s="46">
        <v>7.5</v>
      </c>
      <c r="M59" s="46">
        <v>7.8</v>
      </c>
      <c r="N59" s="61">
        <v>7.36</v>
      </c>
      <c r="O59" s="45">
        <v>6.27</v>
      </c>
      <c r="P59" s="47">
        <v>2.5099999999999998</v>
      </c>
      <c r="Q59" s="58" t="s">
        <v>46</v>
      </c>
      <c r="R59" s="58" t="s">
        <v>56</v>
      </c>
      <c r="S59" s="58" t="s">
        <v>46</v>
      </c>
      <c r="T59" s="58" t="s">
        <v>46</v>
      </c>
      <c r="U59" s="43" t="s">
        <v>54</v>
      </c>
      <c r="V59" s="64" t="s">
        <v>320</v>
      </c>
      <c r="W59" s="36" t="s">
        <v>57</v>
      </c>
      <c r="X59" s="734" t="s">
        <v>781</v>
      </c>
    </row>
    <row r="60" spans="1:24" ht="22.5" customHeight="1">
      <c r="A60" s="38">
        <f t="shared" si="0"/>
        <v>16</v>
      </c>
      <c r="B60" s="62">
        <v>1820256330</v>
      </c>
      <c r="C60" s="40" t="s">
        <v>321</v>
      </c>
      <c r="D60" s="41" t="s">
        <v>322</v>
      </c>
      <c r="E60" s="42">
        <v>34444</v>
      </c>
      <c r="F60" s="43" t="s">
        <v>80</v>
      </c>
      <c r="G60" s="43" t="s">
        <v>45</v>
      </c>
      <c r="H60" s="44">
        <v>126</v>
      </c>
      <c r="I60" s="45">
        <v>6.52</v>
      </c>
      <c r="J60" s="46">
        <v>7.1</v>
      </c>
      <c r="K60" s="46">
        <v>6</v>
      </c>
      <c r="L60" s="46">
        <v>6.3</v>
      </c>
      <c r="M60" s="46">
        <v>7.5</v>
      </c>
      <c r="N60" s="61">
        <v>6.56</v>
      </c>
      <c r="O60" s="45">
        <v>6.78</v>
      </c>
      <c r="P60" s="47">
        <v>2.74</v>
      </c>
      <c r="Q60" s="58" t="s">
        <v>46</v>
      </c>
      <c r="R60" s="58" t="s">
        <v>46</v>
      </c>
      <c r="S60" s="58" t="s">
        <v>46</v>
      </c>
      <c r="T60" s="58" t="s">
        <v>46</v>
      </c>
      <c r="U60" s="43" t="s">
        <v>47</v>
      </c>
      <c r="V60" s="64" t="s">
        <v>296</v>
      </c>
      <c r="W60" s="36" t="s">
        <v>57</v>
      </c>
      <c r="X60" s="734" t="s">
        <v>781</v>
      </c>
    </row>
    <row r="61" spans="1:24" ht="22.5" customHeight="1">
      <c r="A61" s="38">
        <f t="shared" si="0"/>
        <v>17</v>
      </c>
      <c r="B61" s="62">
        <v>1821254321</v>
      </c>
      <c r="C61" s="40" t="s">
        <v>323</v>
      </c>
      <c r="D61" s="41" t="s">
        <v>324</v>
      </c>
      <c r="E61" s="42">
        <v>34498</v>
      </c>
      <c r="F61" s="43" t="s">
        <v>65</v>
      </c>
      <c r="G61" s="43" t="s">
        <v>68</v>
      </c>
      <c r="H61" s="44">
        <v>125</v>
      </c>
      <c r="I61" s="45">
        <v>6.34</v>
      </c>
      <c r="J61" s="46">
        <v>6.5</v>
      </c>
      <c r="K61" s="46">
        <v>5.5</v>
      </c>
      <c r="L61" s="46">
        <v>4.4000000000000004</v>
      </c>
      <c r="M61" s="46">
        <v>7</v>
      </c>
      <c r="N61" s="61">
        <v>5.46</v>
      </c>
      <c r="O61" s="45">
        <v>6.34</v>
      </c>
      <c r="P61" s="47">
        <v>2.44</v>
      </c>
      <c r="Q61" s="58" t="s">
        <v>46</v>
      </c>
      <c r="R61" s="58" t="s">
        <v>46</v>
      </c>
      <c r="S61" s="58" t="s">
        <v>46</v>
      </c>
      <c r="T61" s="58" t="s">
        <v>46</v>
      </c>
      <c r="U61" s="43" t="s">
        <v>54</v>
      </c>
      <c r="V61" s="64" t="s">
        <v>296</v>
      </c>
      <c r="W61" s="36" t="s">
        <v>40</v>
      </c>
      <c r="X61" s="734" t="s">
        <v>781</v>
      </c>
    </row>
    <row r="62" spans="1:24" ht="22.5" customHeight="1">
      <c r="A62" s="38">
        <f t="shared" si="0"/>
        <v>18</v>
      </c>
      <c r="B62" s="62">
        <v>1820256443</v>
      </c>
      <c r="C62" s="40" t="s">
        <v>325</v>
      </c>
      <c r="D62" s="41" t="s">
        <v>326</v>
      </c>
      <c r="E62" s="42">
        <v>34467</v>
      </c>
      <c r="F62" s="43" t="s">
        <v>65</v>
      </c>
      <c r="G62" s="43" t="s">
        <v>45</v>
      </c>
      <c r="H62" s="44">
        <v>130</v>
      </c>
      <c r="I62" s="45">
        <v>7.49</v>
      </c>
      <c r="J62" s="46">
        <v>7.8</v>
      </c>
      <c r="K62" s="46">
        <v>6.8</v>
      </c>
      <c r="L62" s="46">
        <v>9.8000000000000007</v>
      </c>
      <c r="M62" s="46">
        <v>8.3000000000000007</v>
      </c>
      <c r="N62" s="61">
        <v>8.4</v>
      </c>
      <c r="O62" s="45">
        <v>7.82</v>
      </c>
      <c r="P62" s="47">
        <v>3.39</v>
      </c>
      <c r="Q62" s="58" t="s">
        <v>46</v>
      </c>
      <c r="R62" s="58" t="s">
        <v>46</v>
      </c>
      <c r="S62" s="58" t="s">
        <v>46</v>
      </c>
      <c r="T62" s="58" t="s">
        <v>46</v>
      </c>
      <c r="U62" s="43" t="s">
        <v>47</v>
      </c>
      <c r="V62" s="64" t="s">
        <v>296</v>
      </c>
      <c r="W62" s="36" t="s">
        <v>57</v>
      </c>
      <c r="X62" s="734" t="s">
        <v>781</v>
      </c>
    </row>
    <row r="63" spans="1:24" ht="22.5" customHeight="1">
      <c r="A63" s="38">
        <f t="shared" si="0"/>
        <v>19</v>
      </c>
      <c r="B63" s="62">
        <v>172318924</v>
      </c>
      <c r="C63" s="40" t="s">
        <v>327</v>
      </c>
      <c r="D63" s="41" t="s">
        <v>328</v>
      </c>
      <c r="E63" s="42">
        <v>34214</v>
      </c>
      <c r="F63" s="43" t="s">
        <v>80</v>
      </c>
      <c r="G63" s="43" t="s">
        <v>45</v>
      </c>
      <c r="H63" s="44">
        <v>125</v>
      </c>
      <c r="I63" s="45">
        <v>6.93</v>
      </c>
      <c r="J63" s="46">
        <v>7.3</v>
      </c>
      <c r="K63" s="46">
        <v>5.5</v>
      </c>
      <c r="L63" s="46">
        <v>3</v>
      </c>
      <c r="M63" s="46">
        <v>7</v>
      </c>
      <c r="N63" s="61">
        <v>5.22</v>
      </c>
      <c r="O63" s="45">
        <v>6.93</v>
      </c>
      <c r="P63" s="47">
        <v>2.91</v>
      </c>
      <c r="Q63" s="58" t="s">
        <v>46</v>
      </c>
      <c r="R63" s="58" t="s">
        <v>56</v>
      </c>
      <c r="S63" s="58" t="s">
        <v>46</v>
      </c>
      <c r="T63" s="58" t="s">
        <v>46</v>
      </c>
      <c r="U63" s="43" t="s">
        <v>47</v>
      </c>
      <c r="V63" s="64" t="s">
        <v>329</v>
      </c>
      <c r="W63" s="36" t="s">
        <v>40</v>
      </c>
      <c r="X63" s="734" t="s">
        <v>781</v>
      </c>
    </row>
    <row r="64" spans="1:24" ht="22.5" customHeight="1">
      <c r="A64" s="38">
        <f t="shared" si="0"/>
        <v>20</v>
      </c>
      <c r="B64" s="62">
        <v>1820255889</v>
      </c>
      <c r="C64" s="40" t="s">
        <v>330</v>
      </c>
      <c r="D64" s="41" t="s">
        <v>178</v>
      </c>
      <c r="E64" s="42">
        <v>34335</v>
      </c>
      <c r="F64" s="43" t="s">
        <v>65</v>
      </c>
      <c r="G64" s="43" t="s">
        <v>45</v>
      </c>
      <c r="H64" s="44">
        <v>130</v>
      </c>
      <c r="I64" s="45">
        <v>7.05</v>
      </c>
      <c r="J64" s="46">
        <v>7.7</v>
      </c>
      <c r="K64" s="46">
        <v>5.9</v>
      </c>
      <c r="L64" s="46">
        <v>6.5</v>
      </c>
      <c r="M64" s="46">
        <v>8.3000000000000007</v>
      </c>
      <c r="N64" s="61">
        <v>6.86</v>
      </c>
      <c r="O64" s="45">
        <v>7.32</v>
      </c>
      <c r="P64" s="47">
        <v>3.07</v>
      </c>
      <c r="Q64" s="58" t="s">
        <v>46</v>
      </c>
      <c r="R64" s="58" t="s">
        <v>46</v>
      </c>
      <c r="S64" s="58" t="s">
        <v>46</v>
      </c>
      <c r="T64" s="58" t="s">
        <v>46</v>
      </c>
      <c r="U64" s="43" t="s">
        <v>47</v>
      </c>
      <c r="V64" s="64" t="s">
        <v>296</v>
      </c>
      <c r="W64" s="36" t="s">
        <v>57</v>
      </c>
      <c r="X64" s="734" t="s">
        <v>781</v>
      </c>
    </row>
    <row r="65" spans="1:24" ht="22.5" customHeight="1">
      <c r="A65" s="38">
        <f t="shared" si="0"/>
        <v>21</v>
      </c>
      <c r="B65" s="62">
        <v>1821253661</v>
      </c>
      <c r="C65" s="40" t="s">
        <v>331</v>
      </c>
      <c r="D65" s="41" t="s">
        <v>97</v>
      </c>
      <c r="E65" s="42">
        <v>34611</v>
      </c>
      <c r="F65" s="43" t="s">
        <v>65</v>
      </c>
      <c r="G65" s="43" t="s">
        <v>68</v>
      </c>
      <c r="H65" s="44">
        <v>130</v>
      </c>
      <c r="I65" s="45">
        <v>6.97</v>
      </c>
      <c r="J65" s="46">
        <v>9</v>
      </c>
      <c r="K65" s="46">
        <v>6.8</v>
      </c>
      <c r="L65" s="46">
        <v>8.1</v>
      </c>
      <c r="M65" s="46">
        <v>8.8000000000000007</v>
      </c>
      <c r="N65" s="61">
        <v>8.1999999999999993</v>
      </c>
      <c r="O65" s="45">
        <v>7.28</v>
      </c>
      <c r="P65" s="47">
        <v>3.04</v>
      </c>
      <c r="Q65" s="58" t="s">
        <v>46</v>
      </c>
      <c r="R65" s="58" t="s">
        <v>46</v>
      </c>
      <c r="S65" s="58" t="s">
        <v>46</v>
      </c>
      <c r="T65" s="58" t="s">
        <v>46</v>
      </c>
      <c r="U65" s="43" t="s">
        <v>47</v>
      </c>
      <c r="V65" s="64" t="s">
        <v>296</v>
      </c>
      <c r="W65" s="36" t="s">
        <v>57</v>
      </c>
      <c r="X65" s="734" t="s">
        <v>781</v>
      </c>
    </row>
    <row r="66" spans="1:24" ht="22.5" customHeight="1">
      <c r="A66" s="38">
        <f t="shared" si="0"/>
        <v>22</v>
      </c>
      <c r="B66" s="62">
        <v>1820255371</v>
      </c>
      <c r="C66" s="40" t="s">
        <v>327</v>
      </c>
      <c r="D66" s="41" t="s">
        <v>247</v>
      </c>
      <c r="E66" s="42">
        <v>34425</v>
      </c>
      <c r="F66" s="43" t="s">
        <v>44</v>
      </c>
      <c r="G66" s="43" t="s">
        <v>45</v>
      </c>
      <c r="H66" s="44">
        <v>126</v>
      </c>
      <c r="I66" s="45">
        <v>6.55</v>
      </c>
      <c r="J66" s="46">
        <v>8</v>
      </c>
      <c r="K66" s="46">
        <v>6.6</v>
      </c>
      <c r="L66" s="46">
        <v>7.9</v>
      </c>
      <c r="M66" s="46">
        <v>8.5</v>
      </c>
      <c r="N66" s="61">
        <v>7.68</v>
      </c>
      <c r="O66" s="45">
        <v>6.85</v>
      </c>
      <c r="P66" s="47">
        <v>2.79</v>
      </c>
      <c r="Q66" s="58" t="s">
        <v>46</v>
      </c>
      <c r="R66" s="58" t="s">
        <v>46</v>
      </c>
      <c r="S66" s="58" t="s">
        <v>46</v>
      </c>
      <c r="T66" s="58" t="s">
        <v>46</v>
      </c>
      <c r="U66" s="43" t="s">
        <v>47</v>
      </c>
      <c r="V66" s="64" t="s">
        <v>296</v>
      </c>
      <c r="W66" s="36" t="s">
        <v>57</v>
      </c>
      <c r="X66" s="734" t="s">
        <v>781</v>
      </c>
    </row>
    <row r="67" spans="1:24" ht="22.5" customHeight="1">
      <c r="A67" s="38">
        <f t="shared" si="0"/>
        <v>23</v>
      </c>
      <c r="B67" s="62">
        <v>1820253895</v>
      </c>
      <c r="C67" s="40" t="s">
        <v>332</v>
      </c>
      <c r="D67" s="41" t="s">
        <v>103</v>
      </c>
      <c r="E67" s="42">
        <v>34502</v>
      </c>
      <c r="F67" s="43" t="s">
        <v>51</v>
      </c>
      <c r="G67" s="43" t="s">
        <v>45</v>
      </c>
      <c r="H67" s="44">
        <v>126</v>
      </c>
      <c r="I67" s="45">
        <v>6.11</v>
      </c>
      <c r="J67" s="46">
        <v>8.3000000000000007</v>
      </c>
      <c r="K67" s="46">
        <v>7.1</v>
      </c>
      <c r="L67" s="46">
        <v>7.3</v>
      </c>
      <c r="M67" s="46">
        <v>8.8000000000000007</v>
      </c>
      <c r="N67" s="61">
        <v>7.66</v>
      </c>
      <c r="O67" s="45">
        <v>6.42</v>
      </c>
      <c r="P67" s="47">
        <v>2.5</v>
      </c>
      <c r="Q67" s="58" t="s">
        <v>46</v>
      </c>
      <c r="R67" s="58" t="s">
        <v>46</v>
      </c>
      <c r="S67" s="58" t="s">
        <v>46</v>
      </c>
      <c r="T67" s="58" t="s">
        <v>46</v>
      </c>
      <c r="U67" s="43" t="s">
        <v>47</v>
      </c>
      <c r="V67" s="64" t="s">
        <v>296</v>
      </c>
      <c r="W67" s="36" t="s">
        <v>57</v>
      </c>
      <c r="X67" s="734" t="s">
        <v>781</v>
      </c>
    </row>
    <row r="68" spans="1:24" s="51" customFormat="1" ht="18.75" customHeight="1">
      <c r="P68" s="52" t="s">
        <v>30</v>
      </c>
      <c r="V68" s="50"/>
    </row>
    <row r="69" spans="1:24" s="51" customFormat="1" ht="21.75" customHeight="1">
      <c r="B69" s="51" t="s">
        <v>31</v>
      </c>
      <c r="E69" s="51" t="s">
        <v>32</v>
      </c>
      <c r="J69" s="51" t="s">
        <v>33</v>
      </c>
      <c r="R69" s="51" t="s">
        <v>34</v>
      </c>
      <c r="V69" s="50"/>
    </row>
    <row r="70" spans="1:24" s="53" customFormat="1" ht="18" customHeight="1"/>
    <row r="71" spans="1:24" s="53" customFormat="1" ht="18.75" customHeight="1"/>
    <row r="72" spans="1:24" s="53" customFormat="1" ht="10.5" customHeight="1"/>
    <row r="73" spans="1:24" s="53" customFormat="1" ht="22.5" customHeight="1"/>
    <row r="74" spans="1:24" s="53" customFormat="1" ht="17.25" customHeight="1">
      <c r="A74" s="51"/>
      <c r="B74" s="51" t="s">
        <v>35</v>
      </c>
      <c r="C74" s="51"/>
      <c r="E74" s="51" t="s">
        <v>36</v>
      </c>
      <c r="F74" s="51"/>
      <c r="G74" s="51"/>
      <c r="H74" s="51"/>
      <c r="I74" s="51"/>
      <c r="J74" s="51" t="s">
        <v>37</v>
      </c>
      <c r="K74" s="51"/>
      <c r="M74" s="51"/>
      <c r="N74" s="51"/>
    </row>
    <row r="75" spans="1:24" s="53" customFormat="1" ht="17.25" customHeight="1">
      <c r="A75" s="51"/>
      <c r="B75" s="51"/>
      <c r="C75" s="51"/>
      <c r="D75" s="51"/>
      <c r="E75" s="51"/>
      <c r="F75" s="51"/>
      <c r="G75" s="51"/>
      <c r="H75" s="51"/>
      <c r="I75" s="51"/>
      <c r="J75" s="51"/>
      <c r="K75" s="51"/>
      <c r="M75" s="51"/>
      <c r="N75" s="51"/>
    </row>
  </sheetData>
  <mergeCells count="22">
    <mergeCell ref="G5:G7"/>
    <mergeCell ref="H5:H7"/>
    <mergeCell ref="I5:I7"/>
    <mergeCell ref="J5:N5"/>
    <mergeCell ref="A5:A7"/>
    <mergeCell ref="B5:B7"/>
    <mergeCell ref="C5:D7"/>
    <mergeCell ref="E5:E7"/>
    <mergeCell ref="F5:F7"/>
    <mergeCell ref="V5:V7"/>
    <mergeCell ref="W5:W7"/>
    <mergeCell ref="J6:J7"/>
    <mergeCell ref="K6:K7"/>
    <mergeCell ref="L6:L7"/>
    <mergeCell ref="M6:M7"/>
    <mergeCell ref="N6:N7"/>
    <mergeCell ref="O5:P6"/>
    <mergeCell ref="Q5:Q7"/>
    <mergeCell ref="R5:R7"/>
    <mergeCell ref="S5:S7"/>
    <mergeCell ref="T5:T7"/>
    <mergeCell ref="U5:U7"/>
  </mergeCells>
  <conditionalFormatting sqref="J9:M16">
    <cfRule type="cellIs" dxfId="434" priority="63" stopIfTrue="1" operator="lessThan">
      <formula>5.5</formula>
    </cfRule>
  </conditionalFormatting>
  <conditionalFormatting sqref="W12">
    <cfRule type="cellIs" dxfId="433" priority="62" operator="between">
      <formula>0</formula>
      <formula>3.9</formula>
    </cfRule>
  </conditionalFormatting>
  <conditionalFormatting sqref="W12 Q9:R16">
    <cfRule type="cellIs" dxfId="432" priority="61" operator="lessThan">
      <formula>5</formula>
    </cfRule>
  </conditionalFormatting>
  <conditionalFormatting sqref="W12 Q9:R16">
    <cfRule type="cellIs" dxfId="431" priority="60" stopIfTrue="1" operator="notEqual">
      <formula>"CNTN"</formula>
    </cfRule>
  </conditionalFormatting>
  <conditionalFormatting sqref="Q9:R16">
    <cfRule type="notContainsBlanks" dxfId="430" priority="58" stopIfTrue="1">
      <formula>LEN(TRIM(Q9))&gt;0</formula>
    </cfRule>
    <cfRule type="cellIs" dxfId="429" priority="59" operator="between">
      <formula>0</formula>
      <formula>3.9</formula>
    </cfRule>
  </conditionalFormatting>
  <conditionalFormatting sqref="Q9:T16">
    <cfRule type="notContainsBlanks" priority="57" stopIfTrue="1">
      <formula>LEN(TRIM(Q9))&gt;0</formula>
    </cfRule>
  </conditionalFormatting>
  <conditionalFormatting sqref="S9:T16">
    <cfRule type="cellIs" dxfId="428" priority="56" stopIfTrue="1" operator="equal">
      <formula>0</formula>
    </cfRule>
  </conditionalFormatting>
  <conditionalFormatting sqref="N9:N16">
    <cfRule type="cellIs" dxfId="427" priority="55" stopIfTrue="1" operator="lessThan">
      <formula>5.5</formula>
    </cfRule>
  </conditionalFormatting>
  <conditionalFormatting sqref="R9:R16">
    <cfRule type="cellIs" dxfId="426" priority="54" stopIfTrue="1" operator="equal">
      <formula>0</formula>
    </cfRule>
  </conditionalFormatting>
  <conditionalFormatting sqref="Q9:Q16">
    <cfRule type="cellIs" dxfId="425" priority="53" stopIfTrue="1" operator="equal">
      <formula>0</formula>
    </cfRule>
  </conditionalFormatting>
  <conditionalFormatting sqref="J17:M43 J45:M67">
    <cfRule type="cellIs" dxfId="424" priority="52" stopIfTrue="1" operator="lessThan">
      <formula>5.5</formula>
    </cfRule>
  </conditionalFormatting>
  <conditionalFormatting sqref="W45:W67 W20 W22:W24 W30 W33">
    <cfRule type="cellIs" dxfId="423" priority="51" operator="between">
      <formula>0</formula>
      <formula>3.9</formula>
    </cfRule>
  </conditionalFormatting>
  <conditionalFormatting sqref="Q45:R67 W45:W67 W20 W22:W24 W30 W33 Q17:R43">
    <cfRule type="cellIs" dxfId="422" priority="50" operator="lessThan">
      <formula>5</formula>
    </cfRule>
  </conditionalFormatting>
  <conditionalFormatting sqref="Q45:R67 W45:W67 W20 W22:W24 W30 W33 Q17:R43">
    <cfRule type="cellIs" dxfId="421" priority="49" stopIfTrue="1" operator="notEqual">
      <formula>"CNTN"</formula>
    </cfRule>
  </conditionalFormatting>
  <conditionalFormatting sqref="Q45:R67 Q17:R43">
    <cfRule type="notContainsBlanks" dxfId="420" priority="47" stopIfTrue="1">
      <formula>LEN(TRIM(Q17))&gt;0</formula>
    </cfRule>
    <cfRule type="cellIs" dxfId="419" priority="48" operator="between">
      <formula>0</formula>
      <formula>3.9</formula>
    </cfRule>
  </conditionalFormatting>
  <conditionalFormatting sqref="Q45:T67 Q17:T43">
    <cfRule type="notContainsBlanks" priority="46" stopIfTrue="1">
      <formula>LEN(TRIM(Q17))&gt;0</formula>
    </cfRule>
  </conditionalFormatting>
  <conditionalFormatting sqref="S17:T43 S45:T67">
    <cfRule type="cellIs" dxfId="418" priority="45" stopIfTrue="1" operator="equal">
      <formula>0</formula>
    </cfRule>
  </conditionalFormatting>
  <conditionalFormatting sqref="N17:N43 N45:N67">
    <cfRule type="cellIs" dxfId="417" priority="44" stopIfTrue="1" operator="lessThan">
      <formula>5.5</formula>
    </cfRule>
  </conditionalFormatting>
  <conditionalFormatting sqref="R17:R43 R45:R67">
    <cfRule type="cellIs" dxfId="416" priority="43" stopIfTrue="1" operator="equal">
      <formula>0</formula>
    </cfRule>
  </conditionalFormatting>
  <conditionalFormatting sqref="Q17:Q43 Q45:Q67">
    <cfRule type="cellIs" dxfId="415" priority="42" stopIfTrue="1" operator="equal">
      <formula>0</formula>
    </cfRule>
  </conditionalFormatting>
  <conditionalFormatting sqref="W16:W18">
    <cfRule type="cellIs" dxfId="414" priority="35" operator="between">
      <formula>0</formula>
      <formula>3.9</formula>
    </cfRule>
  </conditionalFormatting>
  <conditionalFormatting sqref="W16:W18">
    <cfRule type="cellIs" dxfId="413" priority="34" operator="lessThan">
      <formula>5</formula>
    </cfRule>
  </conditionalFormatting>
  <conditionalFormatting sqref="W16:W18">
    <cfRule type="cellIs" dxfId="412" priority="33" stopIfTrue="1" operator="notEqual">
      <formula>"CNTN"</formula>
    </cfRule>
  </conditionalFormatting>
  <conditionalFormatting sqref="W21">
    <cfRule type="cellIs" dxfId="411" priority="32" operator="between">
      <formula>0</formula>
      <formula>3.9</formula>
    </cfRule>
  </conditionalFormatting>
  <conditionalFormatting sqref="W21">
    <cfRule type="cellIs" dxfId="410" priority="31" operator="lessThan">
      <formula>5</formula>
    </cfRule>
  </conditionalFormatting>
  <conditionalFormatting sqref="W21">
    <cfRule type="cellIs" dxfId="409" priority="30" stopIfTrue="1" operator="notEqual">
      <formula>"CNTN"</formula>
    </cfRule>
  </conditionalFormatting>
  <conditionalFormatting sqref="W25:W26">
    <cfRule type="cellIs" dxfId="408" priority="29" operator="between">
      <formula>0</formula>
      <formula>3.9</formula>
    </cfRule>
  </conditionalFormatting>
  <conditionalFormatting sqref="W25:W26">
    <cfRule type="cellIs" dxfId="407" priority="28" operator="lessThan">
      <formula>5</formula>
    </cfRule>
  </conditionalFormatting>
  <conditionalFormatting sqref="W25:W26">
    <cfRule type="cellIs" dxfId="406" priority="27" stopIfTrue="1" operator="notEqual">
      <formula>"CNTN"</formula>
    </cfRule>
  </conditionalFormatting>
  <conditionalFormatting sqref="W28:W29">
    <cfRule type="cellIs" dxfId="405" priority="26" operator="between">
      <formula>0</formula>
      <formula>3.9</formula>
    </cfRule>
  </conditionalFormatting>
  <conditionalFormatting sqref="W28:W29">
    <cfRule type="cellIs" dxfId="404" priority="25" operator="lessThan">
      <formula>5</formula>
    </cfRule>
  </conditionalFormatting>
  <conditionalFormatting sqref="W28:W29">
    <cfRule type="cellIs" dxfId="403" priority="24" stopIfTrue="1" operator="notEqual">
      <formula>"CNTN"</formula>
    </cfRule>
  </conditionalFormatting>
  <conditionalFormatting sqref="W31:W32">
    <cfRule type="cellIs" dxfId="402" priority="23" operator="between">
      <formula>0</formula>
      <formula>3.9</formula>
    </cfRule>
  </conditionalFormatting>
  <conditionalFormatting sqref="W31:W32">
    <cfRule type="cellIs" dxfId="401" priority="22" operator="lessThan">
      <formula>5</formula>
    </cfRule>
  </conditionalFormatting>
  <conditionalFormatting sqref="W31:W32">
    <cfRule type="cellIs" dxfId="400" priority="21" stopIfTrue="1" operator="notEqual">
      <formula>"CNTN"</formula>
    </cfRule>
  </conditionalFormatting>
  <conditionalFormatting sqref="W34:W40">
    <cfRule type="cellIs" dxfId="399" priority="20" operator="between">
      <formula>0</formula>
      <formula>3.9</formula>
    </cfRule>
  </conditionalFormatting>
  <conditionalFormatting sqref="W34:W40">
    <cfRule type="cellIs" dxfId="398" priority="19" operator="lessThan">
      <formula>5</formula>
    </cfRule>
  </conditionalFormatting>
  <conditionalFormatting sqref="W34:W40">
    <cfRule type="cellIs" dxfId="397" priority="18" stopIfTrue="1" operator="notEqual">
      <formula>"CNTN"</formula>
    </cfRule>
  </conditionalFormatting>
  <conditionalFormatting sqref="W41:W43">
    <cfRule type="cellIs" dxfId="396" priority="17" operator="between">
      <formula>0</formula>
      <formula>3.9</formula>
    </cfRule>
  </conditionalFormatting>
  <conditionalFormatting sqref="W41:W43">
    <cfRule type="cellIs" dxfId="395" priority="16" operator="lessThan">
      <formula>5</formula>
    </cfRule>
  </conditionalFormatting>
  <conditionalFormatting sqref="W41:W43">
    <cfRule type="cellIs" dxfId="394" priority="15" stopIfTrue="1" operator="notEqual">
      <formula>"CNTN"</formula>
    </cfRule>
  </conditionalFormatting>
  <conditionalFormatting sqref="W13:W15">
    <cfRule type="cellIs" dxfId="393" priority="14" operator="between">
      <formula>0</formula>
      <formula>3.9</formula>
    </cfRule>
  </conditionalFormatting>
  <conditionalFormatting sqref="W13:W15">
    <cfRule type="cellIs" dxfId="392" priority="13" operator="lessThan">
      <formula>5</formula>
    </cfRule>
  </conditionalFormatting>
  <conditionalFormatting sqref="W13:W15">
    <cfRule type="cellIs" dxfId="391" priority="12" stopIfTrue="1" operator="notEqual">
      <formula>"CNTN"</formula>
    </cfRule>
  </conditionalFormatting>
  <conditionalFormatting sqref="W9:W11">
    <cfRule type="cellIs" dxfId="390" priority="11" operator="between">
      <formula>0</formula>
      <formula>3.9</formula>
    </cfRule>
  </conditionalFormatting>
  <conditionalFormatting sqref="W9:W11">
    <cfRule type="cellIs" dxfId="389" priority="10" operator="lessThan">
      <formula>5</formula>
    </cfRule>
  </conditionalFormatting>
  <conditionalFormatting sqref="W9:W11">
    <cfRule type="cellIs" dxfId="388" priority="9" stopIfTrue="1" operator="notEqual">
      <formula>"CNTN"</formula>
    </cfRule>
  </conditionalFormatting>
  <conditionalFormatting sqref="W27">
    <cfRule type="cellIs" dxfId="30" priority="8" operator="between">
      <formula>0</formula>
      <formula>3.9</formula>
    </cfRule>
  </conditionalFormatting>
  <conditionalFormatting sqref="W27">
    <cfRule type="cellIs" dxfId="28" priority="7" operator="lessThan">
      <formula>5</formula>
    </cfRule>
  </conditionalFormatting>
  <conditionalFormatting sqref="W27">
    <cfRule type="cellIs" dxfId="26" priority="6" stopIfTrue="1" operator="notEqual">
      <formula>"CNTN"</formula>
    </cfRule>
  </conditionalFormatting>
  <conditionalFormatting sqref="R27">
    <cfRule type="cellIs" dxfId="20" priority="5" stopIfTrue="1" operator="equal">
      <formula>0</formula>
    </cfRule>
  </conditionalFormatting>
  <conditionalFormatting sqref="W19">
    <cfRule type="cellIs" dxfId="18" priority="4" operator="between">
      <formula>0</formula>
      <formula>3.9</formula>
    </cfRule>
  </conditionalFormatting>
  <conditionalFormatting sqref="W19">
    <cfRule type="cellIs" dxfId="16" priority="3" operator="lessThan">
      <formula>5</formula>
    </cfRule>
  </conditionalFormatting>
  <conditionalFormatting sqref="W19">
    <cfRule type="cellIs" dxfId="14" priority="2" stopIfTrue="1" operator="notEqual">
      <formula>"CNTN"</formula>
    </cfRule>
  </conditionalFormatting>
  <conditionalFormatting sqref="R19">
    <cfRule type="cellIs" dxfId="8" priority="1" stopIfTrue="1" operator="equal">
      <formula>0</formula>
    </cfRule>
  </conditionalFormatting>
  <pageMargins left="0.11811023622047245" right="0" top="7.874015748031496E-2" bottom="0" header="0" footer="0"/>
  <pageSetup paperSize="9" orientation="landscape"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Q48"/>
  <sheetViews>
    <sheetView zoomScale="70" zoomScaleNormal="70" workbookViewId="0">
      <selection sqref="A1:O1"/>
    </sheetView>
  </sheetViews>
  <sheetFormatPr defaultRowHeight="12.75"/>
  <cols>
    <col min="1" max="1" width="4.28515625" style="708" customWidth="1"/>
    <col min="2" max="2" width="4" style="675" customWidth="1"/>
    <col min="3" max="3" width="19.5703125" style="675" customWidth="1"/>
    <col min="4" max="4" width="22.85546875" style="675" customWidth="1"/>
    <col min="5" max="5" width="9.140625" style="675"/>
    <col min="6" max="6" width="10.28515625" style="675" bestFit="1" customWidth="1"/>
    <col min="7" max="8" width="9.140625" style="675"/>
    <col min="9" max="9" width="39.5703125" style="675" customWidth="1"/>
    <col min="10" max="10" width="2.7109375" style="675" customWidth="1"/>
    <col min="11" max="17" width="10.140625" style="675" customWidth="1"/>
    <col min="18" max="256" width="9.140625" style="675"/>
    <col min="257" max="257" width="4.28515625" style="675" customWidth="1"/>
    <col min="258" max="258" width="4" style="675" customWidth="1"/>
    <col min="259" max="259" width="19.5703125" style="675" customWidth="1"/>
    <col min="260" max="260" width="22.85546875" style="675" customWidth="1"/>
    <col min="261" max="261" width="9.140625" style="675"/>
    <col min="262" max="262" width="10.28515625" style="675" bestFit="1" customWidth="1"/>
    <col min="263" max="264" width="9.140625" style="675"/>
    <col min="265" max="265" width="39.5703125" style="675" customWidth="1"/>
    <col min="266" max="266" width="2.7109375" style="675" customWidth="1"/>
    <col min="267" max="273" width="10.140625" style="675" customWidth="1"/>
    <col min="274" max="512" width="9.140625" style="675"/>
    <col min="513" max="513" width="4.28515625" style="675" customWidth="1"/>
    <col min="514" max="514" width="4" style="675" customWidth="1"/>
    <col min="515" max="515" width="19.5703125" style="675" customWidth="1"/>
    <col min="516" max="516" width="22.85546875" style="675" customWidth="1"/>
    <col min="517" max="517" width="9.140625" style="675"/>
    <col min="518" max="518" width="10.28515625" style="675" bestFit="1" customWidth="1"/>
    <col min="519" max="520" width="9.140625" style="675"/>
    <col min="521" max="521" width="39.5703125" style="675" customWidth="1"/>
    <col min="522" max="522" width="2.7109375" style="675" customWidth="1"/>
    <col min="523" max="529" width="10.140625" style="675" customWidth="1"/>
    <col min="530" max="768" width="9.140625" style="675"/>
    <col min="769" max="769" width="4.28515625" style="675" customWidth="1"/>
    <col min="770" max="770" width="4" style="675" customWidth="1"/>
    <col min="771" max="771" width="19.5703125" style="675" customWidth="1"/>
    <col min="772" max="772" width="22.85546875" style="675" customWidth="1"/>
    <col min="773" max="773" width="9.140625" style="675"/>
    <col min="774" max="774" width="10.28515625" style="675" bestFit="1" customWidth="1"/>
    <col min="775" max="776" width="9.140625" style="675"/>
    <col min="777" max="777" width="39.5703125" style="675" customWidth="1"/>
    <col min="778" max="778" width="2.7109375" style="675" customWidth="1"/>
    <col min="779" max="785" width="10.140625" style="675" customWidth="1"/>
    <col min="786" max="1024" width="9.140625" style="675"/>
    <col min="1025" max="1025" width="4.28515625" style="675" customWidth="1"/>
    <col min="1026" max="1026" width="4" style="675" customWidth="1"/>
    <col min="1027" max="1027" width="19.5703125" style="675" customWidth="1"/>
    <col min="1028" max="1028" width="22.85546875" style="675" customWidth="1"/>
    <col min="1029" max="1029" width="9.140625" style="675"/>
    <col min="1030" max="1030" width="10.28515625" style="675" bestFit="1" customWidth="1"/>
    <col min="1031" max="1032" width="9.140625" style="675"/>
    <col min="1033" max="1033" width="39.5703125" style="675" customWidth="1"/>
    <col min="1034" max="1034" width="2.7109375" style="675" customWidth="1"/>
    <col min="1035" max="1041" width="10.140625" style="675" customWidth="1"/>
    <col min="1042" max="1280" width="9.140625" style="675"/>
    <col min="1281" max="1281" width="4.28515625" style="675" customWidth="1"/>
    <col min="1282" max="1282" width="4" style="675" customWidth="1"/>
    <col min="1283" max="1283" width="19.5703125" style="675" customWidth="1"/>
    <col min="1284" max="1284" width="22.85546875" style="675" customWidth="1"/>
    <col min="1285" max="1285" width="9.140625" style="675"/>
    <col min="1286" max="1286" width="10.28515625" style="675" bestFit="1" customWidth="1"/>
    <col min="1287" max="1288" width="9.140625" style="675"/>
    <col min="1289" max="1289" width="39.5703125" style="675" customWidth="1"/>
    <col min="1290" max="1290" width="2.7109375" style="675" customWidth="1"/>
    <col min="1291" max="1297" width="10.140625" style="675" customWidth="1"/>
    <col min="1298" max="1536" width="9.140625" style="675"/>
    <col min="1537" max="1537" width="4.28515625" style="675" customWidth="1"/>
    <col min="1538" max="1538" width="4" style="675" customWidth="1"/>
    <col min="1539" max="1539" width="19.5703125" style="675" customWidth="1"/>
    <col min="1540" max="1540" width="22.85546875" style="675" customWidth="1"/>
    <col min="1541" max="1541" width="9.140625" style="675"/>
    <col min="1542" max="1542" width="10.28515625" style="675" bestFit="1" customWidth="1"/>
    <col min="1543" max="1544" width="9.140625" style="675"/>
    <col min="1545" max="1545" width="39.5703125" style="675" customWidth="1"/>
    <col min="1546" max="1546" width="2.7109375" style="675" customWidth="1"/>
    <col min="1547" max="1553" width="10.140625" style="675" customWidth="1"/>
    <col min="1554" max="1792" width="9.140625" style="675"/>
    <col min="1793" max="1793" width="4.28515625" style="675" customWidth="1"/>
    <col min="1794" max="1794" width="4" style="675" customWidth="1"/>
    <col min="1795" max="1795" width="19.5703125" style="675" customWidth="1"/>
    <col min="1796" max="1796" width="22.85546875" style="675" customWidth="1"/>
    <col min="1797" max="1797" width="9.140625" style="675"/>
    <col min="1798" max="1798" width="10.28515625" style="675" bestFit="1" customWidth="1"/>
    <col min="1799" max="1800" width="9.140625" style="675"/>
    <col min="1801" max="1801" width="39.5703125" style="675" customWidth="1"/>
    <col min="1802" max="1802" width="2.7109375" style="675" customWidth="1"/>
    <col min="1803" max="1809" width="10.140625" style="675" customWidth="1"/>
    <col min="1810" max="2048" width="9.140625" style="675"/>
    <col min="2049" max="2049" width="4.28515625" style="675" customWidth="1"/>
    <col min="2050" max="2050" width="4" style="675" customWidth="1"/>
    <col min="2051" max="2051" width="19.5703125" style="675" customWidth="1"/>
    <col min="2052" max="2052" width="22.85546875" style="675" customWidth="1"/>
    <col min="2053" max="2053" width="9.140625" style="675"/>
    <col min="2054" max="2054" width="10.28515625" style="675" bestFit="1" customWidth="1"/>
    <col min="2055" max="2056" width="9.140625" style="675"/>
    <col min="2057" max="2057" width="39.5703125" style="675" customWidth="1"/>
    <col min="2058" max="2058" width="2.7109375" style="675" customWidth="1"/>
    <col min="2059" max="2065" width="10.140625" style="675" customWidth="1"/>
    <col min="2066" max="2304" width="9.140625" style="675"/>
    <col min="2305" max="2305" width="4.28515625" style="675" customWidth="1"/>
    <col min="2306" max="2306" width="4" style="675" customWidth="1"/>
    <col min="2307" max="2307" width="19.5703125" style="675" customWidth="1"/>
    <col min="2308" max="2308" width="22.85546875" style="675" customWidth="1"/>
    <col min="2309" max="2309" width="9.140625" style="675"/>
    <col min="2310" max="2310" width="10.28515625" style="675" bestFit="1" customWidth="1"/>
    <col min="2311" max="2312" width="9.140625" style="675"/>
    <col min="2313" max="2313" width="39.5703125" style="675" customWidth="1"/>
    <col min="2314" max="2314" width="2.7109375" style="675" customWidth="1"/>
    <col min="2315" max="2321" width="10.140625" style="675" customWidth="1"/>
    <col min="2322" max="2560" width="9.140625" style="675"/>
    <col min="2561" max="2561" width="4.28515625" style="675" customWidth="1"/>
    <col min="2562" max="2562" width="4" style="675" customWidth="1"/>
    <col min="2563" max="2563" width="19.5703125" style="675" customWidth="1"/>
    <col min="2564" max="2564" width="22.85546875" style="675" customWidth="1"/>
    <col min="2565" max="2565" width="9.140625" style="675"/>
    <col min="2566" max="2566" width="10.28515625" style="675" bestFit="1" customWidth="1"/>
    <col min="2567" max="2568" width="9.140625" style="675"/>
    <col min="2569" max="2569" width="39.5703125" style="675" customWidth="1"/>
    <col min="2570" max="2570" width="2.7109375" style="675" customWidth="1"/>
    <col min="2571" max="2577" width="10.140625" style="675" customWidth="1"/>
    <col min="2578" max="2816" width="9.140625" style="675"/>
    <col min="2817" max="2817" width="4.28515625" style="675" customWidth="1"/>
    <col min="2818" max="2818" width="4" style="675" customWidth="1"/>
    <col min="2819" max="2819" width="19.5703125" style="675" customWidth="1"/>
    <col min="2820" max="2820" width="22.85546875" style="675" customWidth="1"/>
    <col min="2821" max="2821" width="9.140625" style="675"/>
    <col min="2822" max="2822" width="10.28515625" style="675" bestFit="1" customWidth="1"/>
    <col min="2823" max="2824" width="9.140625" style="675"/>
    <col min="2825" max="2825" width="39.5703125" style="675" customWidth="1"/>
    <col min="2826" max="2826" width="2.7109375" style="675" customWidth="1"/>
    <col min="2827" max="2833" width="10.140625" style="675" customWidth="1"/>
    <col min="2834" max="3072" width="9.140625" style="675"/>
    <col min="3073" max="3073" width="4.28515625" style="675" customWidth="1"/>
    <col min="3074" max="3074" width="4" style="675" customWidth="1"/>
    <col min="3075" max="3075" width="19.5703125" style="675" customWidth="1"/>
    <col min="3076" max="3076" width="22.85546875" style="675" customWidth="1"/>
    <col min="3077" max="3077" width="9.140625" style="675"/>
    <col min="3078" max="3078" width="10.28515625" style="675" bestFit="1" customWidth="1"/>
    <col min="3079" max="3080" width="9.140625" style="675"/>
    <col min="3081" max="3081" width="39.5703125" style="675" customWidth="1"/>
    <col min="3082" max="3082" width="2.7109375" style="675" customWidth="1"/>
    <col min="3083" max="3089" width="10.140625" style="675" customWidth="1"/>
    <col min="3090" max="3328" width="9.140625" style="675"/>
    <col min="3329" max="3329" width="4.28515625" style="675" customWidth="1"/>
    <col min="3330" max="3330" width="4" style="675" customWidth="1"/>
    <col min="3331" max="3331" width="19.5703125" style="675" customWidth="1"/>
    <col min="3332" max="3332" width="22.85546875" style="675" customWidth="1"/>
    <col min="3333" max="3333" width="9.140625" style="675"/>
    <col min="3334" max="3334" width="10.28515625" style="675" bestFit="1" customWidth="1"/>
    <col min="3335" max="3336" width="9.140625" style="675"/>
    <col min="3337" max="3337" width="39.5703125" style="675" customWidth="1"/>
    <col min="3338" max="3338" width="2.7109375" style="675" customWidth="1"/>
    <col min="3339" max="3345" width="10.140625" style="675" customWidth="1"/>
    <col min="3346" max="3584" width="9.140625" style="675"/>
    <col min="3585" max="3585" width="4.28515625" style="675" customWidth="1"/>
    <col min="3586" max="3586" width="4" style="675" customWidth="1"/>
    <col min="3587" max="3587" width="19.5703125" style="675" customWidth="1"/>
    <col min="3588" max="3588" width="22.85546875" style="675" customWidth="1"/>
    <col min="3589" max="3589" width="9.140625" style="675"/>
    <col min="3590" max="3590" width="10.28515625" style="675" bestFit="1" customWidth="1"/>
    <col min="3591" max="3592" width="9.140625" style="675"/>
    <col min="3593" max="3593" width="39.5703125" style="675" customWidth="1"/>
    <col min="3594" max="3594" width="2.7109375" style="675" customWidth="1"/>
    <col min="3595" max="3601" width="10.140625" style="675" customWidth="1"/>
    <col min="3602" max="3840" width="9.140625" style="675"/>
    <col min="3841" max="3841" width="4.28515625" style="675" customWidth="1"/>
    <col min="3842" max="3842" width="4" style="675" customWidth="1"/>
    <col min="3843" max="3843" width="19.5703125" style="675" customWidth="1"/>
    <col min="3844" max="3844" width="22.85546875" style="675" customWidth="1"/>
    <col min="3845" max="3845" width="9.140625" style="675"/>
    <col min="3846" max="3846" width="10.28515625" style="675" bestFit="1" customWidth="1"/>
    <col min="3847" max="3848" width="9.140625" style="675"/>
    <col min="3849" max="3849" width="39.5703125" style="675" customWidth="1"/>
    <col min="3850" max="3850" width="2.7109375" style="675" customWidth="1"/>
    <col min="3851" max="3857" width="10.140625" style="675" customWidth="1"/>
    <col min="3858" max="4096" width="9.140625" style="675"/>
    <col min="4097" max="4097" width="4.28515625" style="675" customWidth="1"/>
    <col min="4098" max="4098" width="4" style="675" customWidth="1"/>
    <col min="4099" max="4099" width="19.5703125" style="675" customWidth="1"/>
    <col min="4100" max="4100" width="22.85546875" style="675" customWidth="1"/>
    <col min="4101" max="4101" width="9.140625" style="675"/>
    <col min="4102" max="4102" width="10.28515625" style="675" bestFit="1" customWidth="1"/>
    <col min="4103" max="4104" width="9.140625" style="675"/>
    <col min="4105" max="4105" width="39.5703125" style="675" customWidth="1"/>
    <col min="4106" max="4106" width="2.7109375" style="675" customWidth="1"/>
    <col min="4107" max="4113" width="10.140625" style="675" customWidth="1"/>
    <col min="4114" max="4352" width="9.140625" style="675"/>
    <col min="4353" max="4353" width="4.28515625" style="675" customWidth="1"/>
    <col min="4354" max="4354" width="4" style="675" customWidth="1"/>
    <col min="4355" max="4355" width="19.5703125" style="675" customWidth="1"/>
    <col min="4356" max="4356" width="22.85546875" style="675" customWidth="1"/>
    <col min="4357" max="4357" width="9.140625" style="675"/>
    <col min="4358" max="4358" width="10.28515625" style="675" bestFit="1" customWidth="1"/>
    <col min="4359" max="4360" width="9.140625" style="675"/>
    <col min="4361" max="4361" width="39.5703125" style="675" customWidth="1"/>
    <col min="4362" max="4362" width="2.7109375" style="675" customWidth="1"/>
    <col min="4363" max="4369" width="10.140625" style="675" customWidth="1"/>
    <col min="4370" max="4608" width="9.140625" style="675"/>
    <col min="4609" max="4609" width="4.28515625" style="675" customWidth="1"/>
    <col min="4610" max="4610" width="4" style="675" customWidth="1"/>
    <col min="4611" max="4611" width="19.5703125" style="675" customWidth="1"/>
    <col min="4612" max="4612" width="22.85546875" style="675" customWidth="1"/>
    <col min="4613" max="4613" width="9.140625" style="675"/>
    <col min="4614" max="4614" width="10.28515625" style="675" bestFit="1" customWidth="1"/>
    <col min="4615" max="4616" width="9.140625" style="675"/>
    <col min="4617" max="4617" width="39.5703125" style="675" customWidth="1"/>
    <col min="4618" max="4618" width="2.7109375" style="675" customWidth="1"/>
    <col min="4619" max="4625" width="10.140625" style="675" customWidth="1"/>
    <col min="4626" max="4864" width="9.140625" style="675"/>
    <col min="4865" max="4865" width="4.28515625" style="675" customWidth="1"/>
    <col min="4866" max="4866" width="4" style="675" customWidth="1"/>
    <col min="4867" max="4867" width="19.5703125" style="675" customWidth="1"/>
    <col min="4868" max="4868" width="22.85546875" style="675" customWidth="1"/>
    <col min="4869" max="4869" width="9.140625" style="675"/>
    <col min="4870" max="4870" width="10.28515625" style="675" bestFit="1" customWidth="1"/>
    <col min="4871" max="4872" width="9.140625" style="675"/>
    <col min="4873" max="4873" width="39.5703125" style="675" customWidth="1"/>
    <col min="4874" max="4874" width="2.7109375" style="675" customWidth="1"/>
    <col min="4875" max="4881" width="10.140625" style="675" customWidth="1"/>
    <col min="4882" max="5120" width="9.140625" style="675"/>
    <col min="5121" max="5121" width="4.28515625" style="675" customWidth="1"/>
    <col min="5122" max="5122" width="4" style="675" customWidth="1"/>
    <col min="5123" max="5123" width="19.5703125" style="675" customWidth="1"/>
    <col min="5124" max="5124" width="22.85546875" style="675" customWidth="1"/>
    <col min="5125" max="5125" width="9.140625" style="675"/>
    <col min="5126" max="5126" width="10.28515625" style="675" bestFit="1" customWidth="1"/>
    <col min="5127" max="5128" width="9.140625" style="675"/>
    <col min="5129" max="5129" width="39.5703125" style="675" customWidth="1"/>
    <col min="5130" max="5130" width="2.7109375" style="675" customWidth="1"/>
    <col min="5131" max="5137" width="10.140625" style="675" customWidth="1"/>
    <col min="5138" max="5376" width="9.140625" style="675"/>
    <col min="5377" max="5377" width="4.28515625" style="675" customWidth="1"/>
    <col min="5378" max="5378" width="4" style="675" customWidth="1"/>
    <col min="5379" max="5379" width="19.5703125" style="675" customWidth="1"/>
    <col min="5380" max="5380" width="22.85546875" style="675" customWidth="1"/>
    <col min="5381" max="5381" width="9.140625" style="675"/>
    <col min="5382" max="5382" width="10.28515625" style="675" bestFit="1" customWidth="1"/>
    <col min="5383" max="5384" width="9.140625" style="675"/>
    <col min="5385" max="5385" width="39.5703125" style="675" customWidth="1"/>
    <col min="5386" max="5386" width="2.7109375" style="675" customWidth="1"/>
    <col min="5387" max="5393" width="10.140625" style="675" customWidth="1"/>
    <col min="5394" max="5632" width="9.140625" style="675"/>
    <col min="5633" max="5633" width="4.28515625" style="675" customWidth="1"/>
    <col min="5634" max="5634" width="4" style="675" customWidth="1"/>
    <col min="5635" max="5635" width="19.5703125" style="675" customWidth="1"/>
    <col min="5636" max="5636" width="22.85546875" style="675" customWidth="1"/>
    <col min="5637" max="5637" width="9.140625" style="675"/>
    <col min="5638" max="5638" width="10.28515625" style="675" bestFit="1" customWidth="1"/>
    <col min="5639" max="5640" width="9.140625" style="675"/>
    <col min="5641" max="5641" width="39.5703125" style="675" customWidth="1"/>
    <col min="5642" max="5642" width="2.7109375" style="675" customWidth="1"/>
    <col min="5643" max="5649" width="10.140625" style="675" customWidth="1"/>
    <col min="5650" max="5888" width="9.140625" style="675"/>
    <col min="5889" max="5889" width="4.28515625" style="675" customWidth="1"/>
    <col min="5890" max="5890" width="4" style="675" customWidth="1"/>
    <col min="5891" max="5891" width="19.5703125" style="675" customWidth="1"/>
    <col min="5892" max="5892" width="22.85546875" style="675" customWidth="1"/>
    <col min="5893" max="5893" width="9.140625" style="675"/>
    <col min="5894" max="5894" width="10.28515625" style="675" bestFit="1" customWidth="1"/>
    <col min="5895" max="5896" width="9.140625" style="675"/>
    <col min="5897" max="5897" width="39.5703125" style="675" customWidth="1"/>
    <col min="5898" max="5898" width="2.7109375" style="675" customWidth="1"/>
    <col min="5899" max="5905" width="10.140625" style="675" customWidth="1"/>
    <col min="5906" max="6144" width="9.140625" style="675"/>
    <col min="6145" max="6145" width="4.28515625" style="675" customWidth="1"/>
    <col min="6146" max="6146" width="4" style="675" customWidth="1"/>
    <col min="6147" max="6147" width="19.5703125" style="675" customWidth="1"/>
    <col min="6148" max="6148" width="22.85546875" style="675" customWidth="1"/>
    <col min="6149" max="6149" width="9.140625" style="675"/>
    <col min="6150" max="6150" width="10.28515625" style="675" bestFit="1" customWidth="1"/>
    <col min="6151" max="6152" width="9.140625" style="675"/>
    <col min="6153" max="6153" width="39.5703125" style="675" customWidth="1"/>
    <col min="6154" max="6154" width="2.7109375" style="675" customWidth="1"/>
    <col min="6155" max="6161" width="10.140625" style="675" customWidth="1"/>
    <col min="6162" max="6400" width="9.140625" style="675"/>
    <col min="6401" max="6401" width="4.28515625" style="675" customWidth="1"/>
    <col min="6402" max="6402" width="4" style="675" customWidth="1"/>
    <col min="6403" max="6403" width="19.5703125" style="675" customWidth="1"/>
    <col min="6404" max="6404" width="22.85546875" style="675" customWidth="1"/>
    <col min="6405" max="6405" width="9.140625" style="675"/>
    <col min="6406" max="6406" width="10.28515625" style="675" bestFit="1" customWidth="1"/>
    <col min="6407" max="6408" width="9.140625" style="675"/>
    <col min="6409" max="6409" width="39.5703125" style="675" customWidth="1"/>
    <col min="6410" max="6410" width="2.7109375" style="675" customWidth="1"/>
    <col min="6411" max="6417" width="10.140625" style="675" customWidth="1"/>
    <col min="6418" max="6656" width="9.140625" style="675"/>
    <col min="6657" max="6657" width="4.28515625" style="675" customWidth="1"/>
    <col min="6658" max="6658" width="4" style="675" customWidth="1"/>
    <col min="6659" max="6659" width="19.5703125" style="675" customWidth="1"/>
    <col min="6660" max="6660" width="22.85546875" style="675" customWidth="1"/>
    <col min="6661" max="6661" width="9.140625" style="675"/>
    <col min="6662" max="6662" width="10.28515625" style="675" bestFit="1" customWidth="1"/>
    <col min="6663" max="6664" width="9.140625" style="675"/>
    <col min="6665" max="6665" width="39.5703125" style="675" customWidth="1"/>
    <col min="6666" max="6666" width="2.7109375" style="675" customWidth="1"/>
    <col min="6667" max="6673" width="10.140625" style="675" customWidth="1"/>
    <col min="6674" max="6912" width="9.140625" style="675"/>
    <col min="6913" max="6913" width="4.28515625" style="675" customWidth="1"/>
    <col min="6914" max="6914" width="4" style="675" customWidth="1"/>
    <col min="6915" max="6915" width="19.5703125" style="675" customWidth="1"/>
    <col min="6916" max="6916" width="22.85546875" style="675" customWidth="1"/>
    <col min="6917" max="6917" width="9.140625" style="675"/>
    <col min="6918" max="6918" width="10.28515625" style="675" bestFit="1" customWidth="1"/>
    <col min="6919" max="6920" width="9.140625" style="675"/>
    <col min="6921" max="6921" width="39.5703125" style="675" customWidth="1"/>
    <col min="6922" max="6922" width="2.7109375" style="675" customWidth="1"/>
    <col min="6923" max="6929" width="10.140625" style="675" customWidth="1"/>
    <col min="6930" max="7168" width="9.140625" style="675"/>
    <col min="7169" max="7169" width="4.28515625" style="675" customWidth="1"/>
    <col min="7170" max="7170" width="4" style="675" customWidth="1"/>
    <col min="7171" max="7171" width="19.5703125" style="675" customWidth="1"/>
    <col min="7172" max="7172" width="22.85546875" style="675" customWidth="1"/>
    <col min="7173" max="7173" width="9.140625" style="675"/>
    <col min="7174" max="7174" width="10.28515625" style="675" bestFit="1" customWidth="1"/>
    <col min="7175" max="7176" width="9.140625" style="675"/>
    <col min="7177" max="7177" width="39.5703125" style="675" customWidth="1"/>
    <col min="7178" max="7178" width="2.7109375" style="675" customWidth="1"/>
    <col min="7179" max="7185" width="10.140625" style="675" customWidth="1"/>
    <col min="7186" max="7424" width="9.140625" style="675"/>
    <col min="7425" max="7425" width="4.28515625" style="675" customWidth="1"/>
    <col min="7426" max="7426" width="4" style="675" customWidth="1"/>
    <col min="7427" max="7427" width="19.5703125" style="675" customWidth="1"/>
    <col min="7428" max="7428" width="22.85546875" style="675" customWidth="1"/>
    <col min="7429" max="7429" width="9.140625" style="675"/>
    <col min="7430" max="7430" width="10.28515625" style="675" bestFit="1" customWidth="1"/>
    <col min="7431" max="7432" width="9.140625" style="675"/>
    <col min="7433" max="7433" width="39.5703125" style="675" customWidth="1"/>
    <col min="7434" max="7434" width="2.7109375" style="675" customWidth="1"/>
    <col min="7435" max="7441" width="10.140625" style="675" customWidth="1"/>
    <col min="7442" max="7680" width="9.140625" style="675"/>
    <col min="7681" max="7681" width="4.28515625" style="675" customWidth="1"/>
    <col min="7682" max="7682" width="4" style="675" customWidth="1"/>
    <col min="7683" max="7683" width="19.5703125" style="675" customWidth="1"/>
    <col min="7684" max="7684" width="22.85546875" style="675" customWidth="1"/>
    <col min="7685" max="7685" width="9.140625" style="675"/>
    <col min="7686" max="7686" width="10.28515625" style="675" bestFit="1" customWidth="1"/>
    <col min="7687" max="7688" width="9.140625" style="675"/>
    <col min="7689" max="7689" width="39.5703125" style="675" customWidth="1"/>
    <col min="7690" max="7690" width="2.7109375" style="675" customWidth="1"/>
    <col min="7691" max="7697" width="10.140625" style="675" customWidth="1"/>
    <col min="7698" max="7936" width="9.140625" style="675"/>
    <col min="7937" max="7937" width="4.28515625" style="675" customWidth="1"/>
    <col min="7938" max="7938" width="4" style="675" customWidth="1"/>
    <col min="7939" max="7939" width="19.5703125" style="675" customWidth="1"/>
    <col min="7940" max="7940" width="22.85546875" style="675" customWidth="1"/>
    <col min="7941" max="7941" width="9.140625" style="675"/>
    <col min="7942" max="7942" width="10.28515625" style="675" bestFit="1" customWidth="1"/>
    <col min="7943" max="7944" width="9.140625" style="675"/>
    <col min="7945" max="7945" width="39.5703125" style="675" customWidth="1"/>
    <col min="7946" max="7946" width="2.7109375" style="675" customWidth="1"/>
    <col min="7947" max="7953" width="10.140625" style="675" customWidth="1"/>
    <col min="7954" max="8192" width="9.140625" style="675"/>
    <col min="8193" max="8193" width="4.28515625" style="675" customWidth="1"/>
    <col min="8194" max="8194" width="4" style="675" customWidth="1"/>
    <col min="8195" max="8195" width="19.5703125" style="675" customWidth="1"/>
    <col min="8196" max="8196" width="22.85546875" style="675" customWidth="1"/>
    <col min="8197" max="8197" width="9.140625" style="675"/>
    <col min="8198" max="8198" width="10.28515625" style="675" bestFit="1" customWidth="1"/>
    <col min="8199" max="8200" width="9.140625" style="675"/>
    <col min="8201" max="8201" width="39.5703125" style="675" customWidth="1"/>
    <col min="8202" max="8202" width="2.7109375" style="675" customWidth="1"/>
    <col min="8203" max="8209" width="10.140625" style="675" customWidth="1"/>
    <col min="8210" max="8448" width="9.140625" style="675"/>
    <col min="8449" max="8449" width="4.28515625" style="675" customWidth="1"/>
    <col min="8450" max="8450" width="4" style="675" customWidth="1"/>
    <col min="8451" max="8451" width="19.5703125" style="675" customWidth="1"/>
    <col min="8452" max="8452" width="22.85546875" style="675" customWidth="1"/>
    <col min="8453" max="8453" width="9.140625" style="675"/>
    <col min="8454" max="8454" width="10.28515625" style="675" bestFit="1" customWidth="1"/>
    <col min="8455" max="8456" width="9.140625" style="675"/>
    <col min="8457" max="8457" width="39.5703125" style="675" customWidth="1"/>
    <col min="8458" max="8458" width="2.7109375" style="675" customWidth="1"/>
    <col min="8459" max="8465" width="10.140625" style="675" customWidth="1"/>
    <col min="8466" max="8704" width="9.140625" style="675"/>
    <col min="8705" max="8705" width="4.28515625" style="675" customWidth="1"/>
    <col min="8706" max="8706" width="4" style="675" customWidth="1"/>
    <col min="8707" max="8707" width="19.5703125" style="675" customWidth="1"/>
    <col min="8708" max="8708" width="22.85546875" style="675" customWidth="1"/>
    <col min="8709" max="8709" width="9.140625" style="675"/>
    <col min="8710" max="8710" width="10.28515625" style="675" bestFit="1" customWidth="1"/>
    <col min="8711" max="8712" width="9.140625" style="675"/>
    <col min="8713" max="8713" width="39.5703125" style="675" customWidth="1"/>
    <col min="8714" max="8714" width="2.7109375" style="675" customWidth="1"/>
    <col min="8715" max="8721" width="10.140625" style="675" customWidth="1"/>
    <col min="8722" max="8960" width="9.140625" style="675"/>
    <col min="8961" max="8961" width="4.28515625" style="675" customWidth="1"/>
    <col min="8962" max="8962" width="4" style="675" customWidth="1"/>
    <col min="8963" max="8963" width="19.5703125" style="675" customWidth="1"/>
    <col min="8964" max="8964" width="22.85546875" style="675" customWidth="1"/>
    <col min="8965" max="8965" width="9.140625" style="675"/>
    <col min="8966" max="8966" width="10.28515625" style="675" bestFit="1" customWidth="1"/>
    <col min="8967" max="8968" width="9.140625" style="675"/>
    <col min="8969" max="8969" width="39.5703125" style="675" customWidth="1"/>
    <col min="8970" max="8970" width="2.7109375" style="675" customWidth="1"/>
    <col min="8971" max="8977" width="10.140625" style="675" customWidth="1"/>
    <col min="8978" max="9216" width="9.140625" style="675"/>
    <col min="9217" max="9217" width="4.28515625" style="675" customWidth="1"/>
    <col min="9218" max="9218" width="4" style="675" customWidth="1"/>
    <col min="9219" max="9219" width="19.5703125" style="675" customWidth="1"/>
    <col min="9220" max="9220" width="22.85546875" style="675" customWidth="1"/>
    <col min="9221" max="9221" width="9.140625" style="675"/>
    <col min="9222" max="9222" width="10.28515625" style="675" bestFit="1" customWidth="1"/>
    <col min="9223" max="9224" width="9.140625" style="675"/>
    <col min="9225" max="9225" width="39.5703125" style="675" customWidth="1"/>
    <col min="9226" max="9226" width="2.7109375" style="675" customWidth="1"/>
    <col min="9227" max="9233" width="10.140625" style="675" customWidth="1"/>
    <col min="9234" max="9472" width="9.140625" style="675"/>
    <col min="9473" max="9473" width="4.28515625" style="675" customWidth="1"/>
    <col min="9474" max="9474" width="4" style="675" customWidth="1"/>
    <col min="9475" max="9475" width="19.5703125" style="675" customWidth="1"/>
    <col min="9476" max="9476" width="22.85546875" style="675" customWidth="1"/>
    <col min="9477" max="9477" width="9.140625" style="675"/>
    <col min="9478" max="9478" width="10.28515625" style="675" bestFit="1" customWidth="1"/>
    <col min="9479" max="9480" width="9.140625" style="675"/>
    <col min="9481" max="9481" width="39.5703125" style="675" customWidth="1"/>
    <col min="9482" max="9482" width="2.7109375" style="675" customWidth="1"/>
    <col min="9483" max="9489" width="10.140625" style="675" customWidth="1"/>
    <col min="9490" max="9728" width="9.140625" style="675"/>
    <col min="9729" max="9729" width="4.28515625" style="675" customWidth="1"/>
    <col min="9730" max="9730" width="4" style="675" customWidth="1"/>
    <col min="9731" max="9731" width="19.5703125" style="675" customWidth="1"/>
    <col min="9732" max="9732" width="22.85546875" style="675" customWidth="1"/>
    <col min="9733" max="9733" width="9.140625" style="675"/>
    <col min="9734" max="9734" width="10.28515625" style="675" bestFit="1" customWidth="1"/>
    <col min="9735" max="9736" width="9.140625" style="675"/>
    <col min="9737" max="9737" width="39.5703125" style="675" customWidth="1"/>
    <col min="9738" max="9738" width="2.7109375" style="675" customWidth="1"/>
    <col min="9739" max="9745" width="10.140625" style="675" customWidth="1"/>
    <col min="9746" max="9984" width="9.140625" style="675"/>
    <col min="9985" max="9985" width="4.28515625" style="675" customWidth="1"/>
    <col min="9986" max="9986" width="4" style="675" customWidth="1"/>
    <col min="9987" max="9987" width="19.5703125" style="675" customWidth="1"/>
    <col min="9988" max="9988" width="22.85546875" style="675" customWidth="1"/>
    <col min="9989" max="9989" width="9.140625" style="675"/>
    <col min="9990" max="9990" width="10.28515625" style="675" bestFit="1" customWidth="1"/>
    <col min="9991" max="9992" width="9.140625" style="675"/>
    <col min="9993" max="9993" width="39.5703125" style="675" customWidth="1"/>
    <col min="9994" max="9994" width="2.7109375" style="675" customWidth="1"/>
    <col min="9995" max="10001" width="10.140625" style="675" customWidth="1"/>
    <col min="10002" max="10240" width="9.140625" style="675"/>
    <col min="10241" max="10241" width="4.28515625" style="675" customWidth="1"/>
    <col min="10242" max="10242" width="4" style="675" customWidth="1"/>
    <col min="10243" max="10243" width="19.5703125" style="675" customWidth="1"/>
    <col min="10244" max="10244" width="22.85546875" style="675" customWidth="1"/>
    <col min="10245" max="10245" width="9.140625" style="675"/>
    <col min="10246" max="10246" width="10.28515625" style="675" bestFit="1" customWidth="1"/>
    <col min="10247" max="10248" width="9.140625" style="675"/>
    <col min="10249" max="10249" width="39.5703125" style="675" customWidth="1"/>
    <col min="10250" max="10250" width="2.7109375" style="675" customWidth="1"/>
    <col min="10251" max="10257" width="10.140625" style="675" customWidth="1"/>
    <col min="10258" max="10496" width="9.140625" style="675"/>
    <col min="10497" max="10497" width="4.28515625" style="675" customWidth="1"/>
    <col min="10498" max="10498" width="4" style="675" customWidth="1"/>
    <col min="10499" max="10499" width="19.5703125" style="675" customWidth="1"/>
    <col min="10500" max="10500" width="22.85546875" style="675" customWidth="1"/>
    <col min="10501" max="10501" width="9.140625" style="675"/>
    <col min="10502" max="10502" width="10.28515625" style="675" bestFit="1" customWidth="1"/>
    <col min="10503" max="10504" width="9.140625" style="675"/>
    <col min="10505" max="10505" width="39.5703125" style="675" customWidth="1"/>
    <col min="10506" max="10506" width="2.7109375" style="675" customWidth="1"/>
    <col min="10507" max="10513" width="10.140625" style="675" customWidth="1"/>
    <col min="10514" max="10752" width="9.140625" style="675"/>
    <col min="10753" max="10753" width="4.28515625" style="675" customWidth="1"/>
    <col min="10754" max="10754" width="4" style="675" customWidth="1"/>
    <col min="10755" max="10755" width="19.5703125" style="675" customWidth="1"/>
    <col min="10756" max="10756" width="22.85546875" style="675" customWidth="1"/>
    <col min="10757" max="10757" width="9.140625" style="675"/>
    <col min="10758" max="10758" width="10.28515625" style="675" bestFit="1" customWidth="1"/>
    <col min="10759" max="10760" width="9.140625" style="675"/>
    <col min="10761" max="10761" width="39.5703125" style="675" customWidth="1"/>
    <col min="10762" max="10762" width="2.7109375" style="675" customWidth="1"/>
    <col min="10763" max="10769" width="10.140625" style="675" customWidth="1"/>
    <col min="10770" max="11008" width="9.140625" style="675"/>
    <col min="11009" max="11009" width="4.28515625" style="675" customWidth="1"/>
    <col min="11010" max="11010" width="4" style="675" customWidth="1"/>
    <col min="11011" max="11011" width="19.5703125" style="675" customWidth="1"/>
    <col min="11012" max="11012" width="22.85546875" style="675" customWidth="1"/>
    <col min="11013" max="11013" width="9.140625" style="675"/>
    <col min="11014" max="11014" width="10.28515625" style="675" bestFit="1" customWidth="1"/>
    <col min="11015" max="11016" width="9.140625" style="675"/>
    <col min="11017" max="11017" width="39.5703125" style="675" customWidth="1"/>
    <col min="11018" max="11018" width="2.7109375" style="675" customWidth="1"/>
    <col min="11019" max="11025" width="10.140625" style="675" customWidth="1"/>
    <col min="11026" max="11264" width="9.140625" style="675"/>
    <col min="11265" max="11265" width="4.28515625" style="675" customWidth="1"/>
    <col min="11266" max="11266" width="4" style="675" customWidth="1"/>
    <col min="11267" max="11267" width="19.5703125" style="675" customWidth="1"/>
    <col min="11268" max="11268" width="22.85546875" style="675" customWidth="1"/>
    <col min="11269" max="11269" width="9.140625" style="675"/>
    <col min="11270" max="11270" width="10.28515625" style="675" bestFit="1" customWidth="1"/>
    <col min="11271" max="11272" width="9.140625" style="675"/>
    <col min="11273" max="11273" width="39.5703125" style="675" customWidth="1"/>
    <col min="11274" max="11274" width="2.7109375" style="675" customWidth="1"/>
    <col min="11275" max="11281" width="10.140625" style="675" customWidth="1"/>
    <col min="11282" max="11520" width="9.140625" style="675"/>
    <col min="11521" max="11521" width="4.28515625" style="675" customWidth="1"/>
    <col min="11522" max="11522" width="4" style="675" customWidth="1"/>
    <col min="11523" max="11523" width="19.5703125" style="675" customWidth="1"/>
    <col min="11524" max="11524" width="22.85546875" style="675" customWidth="1"/>
    <col min="11525" max="11525" width="9.140625" style="675"/>
    <col min="11526" max="11526" width="10.28515625" style="675" bestFit="1" customWidth="1"/>
    <col min="11527" max="11528" width="9.140625" style="675"/>
    <col min="11529" max="11529" width="39.5703125" style="675" customWidth="1"/>
    <col min="11530" max="11530" width="2.7109375" style="675" customWidth="1"/>
    <col min="11531" max="11537" width="10.140625" style="675" customWidth="1"/>
    <col min="11538" max="11776" width="9.140625" style="675"/>
    <col min="11777" max="11777" width="4.28515625" style="675" customWidth="1"/>
    <col min="11778" max="11778" width="4" style="675" customWidth="1"/>
    <col min="11779" max="11779" width="19.5703125" style="675" customWidth="1"/>
    <col min="11780" max="11780" width="22.85546875" style="675" customWidth="1"/>
    <col min="11781" max="11781" width="9.140625" style="675"/>
    <col min="11782" max="11782" width="10.28515625" style="675" bestFit="1" customWidth="1"/>
    <col min="11783" max="11784" width="9.140625" style="675"/>
    <col min="11785" max="11785" width="39.5703125" style="675" customWidth="1"/>
    <col min="11786" max="11786" width="2.7109375" style="675" customWidth="1"/>
    <col min="11787" max="11793" width="10.140625" style="675" customWidth="1"/>
    <col min="11794" max="12032" width="9.140625" style="675"/>
    <col min="12033" max="12033" width="4.28515625" style="675" customWidth="1"/>
    <col min="12034" max="12034" width="4" style="675" customWidth="1"/>
    <col min="12035" max="12035" width="19.5703125" style="675" customWidth="1"/>
    <col min="12036" max="12036" width="22.85546875" style="675" customWidth="1"/>
    <col min="12037" max="12037" width="9.140625" style="675"/>
    <col min="12038" max="12038" width="10.28515625" style="675" bestFit="1" customWidth="1"/>
    <col min="12039" max="12040" width="9.140625" style="675"/>
    <col min="12041" max="12041" width="39.5703125" style="675" customWidth="1"/>
    <col min="12042" max="12042" width="2.7109375" style="675" customWidth="1"/>
    <col min="12043" max="12049" width="10.140625" style="675" customWidth="1"/>
    <col min="12050" max="12288" width="9.140625" style="675"/>
    <col min="12289" max="12289" width="4.28515625" style="675" customWidth="1"/>
    <col min="12290" max="12290" width="4" style="675" customWidth="1"/>
    <col min="12291" max="12291" width="19.5703125" style="675" customWidth="1"/>
    <col min="12292" max="12292" width="22.85546875" style="675" customWidth="1"/>
    <col min="12293" max="12293" width="9.140625" style="675"/>
    <col min="12294" max="12294" width="10.28515625" style="675" bestFit="1" customWidth="1"/>
    <col min="12295" max="12296" width="9.140625" style="675"/>
    <col min="12297" max="12297" width="39.5703125" style="675" customWidth="1"/>
    <col min="12298" max="12298" width="2.7109375" style="675" customWidth="1"/>
    <col min="12299" max="12305" width="10.140625" style="675" customWidth="1"/>
    <col min="12306" max="12544" width="9.140625" style="675"/>
    <col min="12545" max="12545" width="4.28515625" style="675" customWidth="1"/>
    <col min="12546" max="12546" width="4" style="675" customWidth="1"/>
    <col min="12547" max="12547" width="19.5703125" style="675" customWidth="1"/>
    <col min="12548" max="12548" width="22.85546875" style="675" customWidth="1"/>
    <col min="12549" max="12549" width="9.140625" style="675"/>
    <col min="12550" max="12550" width="10.28515625" style="675" bestFit="1" customWidth="1"/>
    <col min="12551" max="12552" width="9.140625" style="675"/>
    <col min="12553" max="12553" width="39.5703125" style="675" customWidth="1"/>
    <col min="12554" max="12554" width="2.7109375" style="675" customWidth="1"/>
    <col min="12555" max="12561" width="10.140625" style="675" customWidth="1"/>
    <col min="12562" max="12800" width="9.140625" style="675"/>
    <col min="12801" max="12801" width="4.28515625" style="675" customWidth="1"/>
    <col min="12802" max="12802" width="4" style="675" customWidth="1"/>
    <col min="12803" max="12803" width="19.5703125" style="675" customWidth="1"/>
    <col min="12804" max="12804" width="22.85546875" style="675" customWidth="1"/>
    <col min="12805" max="12805" width="9.140625" style="675"/>
    <col min="12806" max="12806" width="10.28515625" style="675" bestFit="1" customWidth="1"/>
    <col min="12807" max="12808" width="9.140625" style="675"/>
    <col min="12809" max="12809" width="39.5703125" style="675" customWidth="1"/>
    <col min="12810" max="12810" width="2.7109375" style="675" customWidth="1"/>
    <col min="12811" max="12817" width="10.140625" style="675" customWidth="1"/>
    <col min="12818" max="13056" width="9.140625" style="675"/>
    <col min="13057" max="13057" width="4.28515625" style="675" customWidth="1"/>
    <col min="13058" max="13058" width="4" style="675" customWidth="1"/>
    <col min="13059" max="13059" width="19.5703125" style="675" customWidth="1"/>
    <col min="13060" max="13060" width="22.85546875" style="675" customWidth="1"/>
    <col min="13061" max="13061" width="9.140625" style="675"/>
    <col min="13062" max="13062" width="10.28515625" style="675" bestFit="1" customWidth="1"/>
    <col min="13063" max="13064" width="9.140625" style="675"/>
    <col min="13065" max="13065" width="39.5703125" style="675" customWidth="1"/>
    <col min="13066" max="13066" width="2.7109375" style="675" customWidth="1"/>
    <col min="13067" max="13073" width="10.140625" style="675" customWidth="1"/>
    <col min="13074" max="13312" width="9.140625" style="675"/>
    <col min="13313" max="13313" width="4.28515625" style="675" customWidth="1"/>
    <col min="13314" max="13314" width="4" style="675" customWidth="1"/>
    <col min="13315" max="13315" width="19.5703125" style="675" customWidth="1"/>
    <col min="13316" max="13316" width="22.85546875" style="675" customWidth="1"/>
    <col min="13317" max="13317" width="9.140625" style="675"/>
    <col min="13318" max="13318" width="10.28515625" style="675" bestFit="1" customWidth="1"/>
    <col min="13319" max="13320" width="9.140625" style="675"/>
    <col min="13321" max="13321" width="39.5703125" style="675" customWidth="1"/>
    <col min="13322" max="13322" width="2.7109375" style="675" customWidth="1"/>
    <col min="13323" max="13329" width="10.140625" style="675" customWidth="1"/>
    <col min="13330" max="13568" width="9.140625" style="675"/>
    <col min="13569" max="13569" width="4.28515625" style="675" customWidth="1"/>
    <col min="13570" max="13570" width="4" style="675" customWidth="1"/>
    <col min="13571" max="13571" width="19.5703125" style="675" customWidth="1"/>
    <col min="13572" max="13572" width="22.85546875" style="675" customWidth="1"/>
    <col min="13573" max="13573" width="9.140625" style="675"/>
    <col min="13574" max="13574" width="10.28515625" style="675" bestFit="1" customWidth="1"/>
    <col min="13575" max="13576" width="9.140625" style="675"/>
    <col min="13577" max="13577" width="39.5703125" style="675" customWidth="1"/>
    <col min="13578" max="13578" width="2.7109375" style="675" customWidth="1"/>
    <col min="13579" max="13585" width="10.140625" style="675" customWidth="1"/>
    <col min="13586" max="13824" width="9.140625" style="675"/>
    <col min="13825" max="13825" width="4.28515625" style="675" customWidth="1"/>
    <col min="13826" max="13826" width="4" style="675" customWidth="1"/>
    <col min="13827" max="13827" width="19.5703125" style="675" customWidth="1"/>
    <col min="13828" max="13828" width="22.85546875" style="675" customWidth="1"/>
    <col min="13829" max="13829" width="9.140625" style="675"/>
    <col min="13830" max="13830" width="10.28515625" style="675" bestFit="1" customWidth="1"/>
    <col min="13831" max="13832" width="9.140625" style="675"/>
    <col min="13833" max="13833" width="39.5703125" style="675" customWidth="1"/>
    <col min="13834" max="13834" width="2.7109375" style="675" customWidth="1"/>
    <col min="13835" max="13841" width="10.140625" style="675" customWidth="1"/>
    <col min="13842" max="14080" width="9.140625" style="675"/>
    <col min="14081" max="14081" width="4.28515625" style="675" customWidth="1"/>
    <col min="14082" max="14082" width="4" style="675" customWidth="1"/>
    <col min="14083" max="14083" width="19.5703125" style="675" customWidth="1"/>
    <col min="14084" max="14084" width="22.85546875" style="675" customWidth="1"/>
    <col min="14085" max="14085" width="9.140625" style="675"/>
    <col min="14086" max="14086" width="10.28515625" style="675" bestFit="1" customWidth="1"/>
    <col min="14087" max="14088" width="9.140625" style="675"/>
    <col min="14089" max="14089" width="39.5703125" style="675" customWidth="1"/>
    <col min="14090" max="14090" width="2.7109375" style="675" customWidth="1"/>
    <col min="14091" max="14097" width="10.140625" style="675" customWidth="1"/>
    <col min="14098" max="14336" width="9.140625" style="675"/>
    <col min="14337" max="14337" width="4.28515625" style="675" customWidth="1"/>
    <col min="14338" max="14338" width="4" style="675" customWidth="1"/>
    <col min="14339" max="14339" width="19.5703125" style="675" customWidth="1"/>
    <col min="14340" max="14340" width="22.85546875" style="675" customWidth="1"/>
    <col min="14341" max="14341" width="9.140625" style="675"/>
    <col min="14342" max="14342" width="10.28515625" style="675" bestFit="1" customWidth="1"/>
    <col min="14343" max="14344" width="9.140625" style="675"/>
    <col min="14345" max="14345" width="39.5703125" style="675" customWidth="1"/>
    <col min="14346" max="14346" width="2.7109375" style="675" customWidth="1"/>
    <col min="14347" max="14353" width="10.140625" style="675" customWidth="1"/>
    <col min="14354" max="14592" width="9.140625" style="675"/>
    <col min="14593" max="14593" width="4.28515625" style="675" customWidth="1"/>
    <col min="14594" max="14594" width="4" style="675" customWidth="1"/>
    <col min="14595" max="14595" width="19.5703125" style="675" customWidth="1"/>
    <col min="14596" max="14596" width="22.85546875" style="675" customWidth="1"/>
    <col min="14597" max="14597" width="9.140625" style="675"/>
    <col min="14598" max="14598" width="10.28515625" style="675" bestFit="1" customWidth="1"/>
    <col min="14599" max="14600" width="9.140625" style="675"/>
    <col min="14601" max="14601" width="39.5703125" style="675" customWidth="1"/>
    <col min="14602" max="14602" width="2.7109375" style="675" customWidth="1"/>
    <col min="14603" max="14609" width="10.140625" style="675" customWidth="1"/>
    <col min="14610" max="14848" width="9.140625" style="675"/>
    <col min="14849" max="14849" width="4.28515625" style="675" customWidth="1"/>
    <col min="14850" max="14850" width="4" style="675" customWidth="1"/>
    <col min="14851" max="14851" width="19.5703125" style="675" customWidth="1"/>
    <col min="14852" max="14852" width="22.85546875" style="675" customWidth="1"/>
    <col min="14853" max="14853" width="9.140625" style="675"/>
    <col min="14854" max="14854" width="10.28515625" style="675" bestFit="1" customWidth="1"/>
    <col min="14855" max="14856" width="9.140625" style="675"/>
    <col min="14857" max="14857" width="39.5703125" style="675" customWidth="1"/>
    <col min="14858" max="14858" width="2.7109375" style="675" customWidth="1"/>
    <col min="14859" max="14865" width="10.140625" style="675" customWidth="1"/>
    <col min="14866" max="15104" width="9.140625" style="675"/>
    <col min="15105" max="15105" width="4.28515625" style="675" customWidth="1"/>
    <col min="15106" max="15106" width="4" style="675" customWidth="1"/>
    <col min="15107" max="15107" width="19.5703125" style="675" customWidth="1"/>
    <col min="15108" max="15108" width="22.85546875" style="675" customWidth="1"/>
    <col min="15109" max="15109" width="9.140625" style="675"/>
    <col min="15110" max="15110" width="10.28515625" style="675" bestFit="1" customWidth="1"/>
    <col min="15111" max="15112" width="9.140625" style="675"/>
    <col min="15113" max="15113" width="39.5703125" style="675" customWidth="1"/>
    <col min="15114" max="15114" width="2.7109375" style="675" customWidth="1"/>
    <col min="15115" max="15121" width="10.140625" style="675" customWidth="1"/>
    <col min="15122" max="15360" width="9.140625" style="675"/>
    <col min="15361" max="15361" width="4.28515625" style="675" customWidth="1"/>
    <col min="15362" max="15362" width="4" style="675" customWidth="1"/>
    <col min="15363" max="15363" width="19.5703125" style="675" customWidth="1"/>
    <col min="15364" max="15364" width="22.85546875" style="675" customWidth="1"/>
    <col min="15365" max="15365" width="9.140625" style="675"/>
    <col min="15366" max="15366" width="10.28515625" style="675" bestFit="1" customWidth="1"/>
    <col min="15367" max="15368" width="9.140625" style="675"/>
    <col min="15369" max="15369" width="39.5703125" style="675" customWidth="1"/>
    <col min="15370" max="15370" width="2.7109375" style="675" customWidth="1"/>
    <col min="15371" max="15377" width="10.140625" style="675" customWidth="1"/>
    <col min="15378" max="15616" width="9.140625" style="675"/>
    <col min="15617" max="15617" width="4.28515625" style="675" customWidth="1"/>
    <col min="15618" max="15618" width="4" style="675" customWidth="1"/>
    <col min="15619" max="15619" width="19.5703125" style="675" customWidth="1"/>
    <col min="15620" max="15620" width="22.85546875" style="675" customWidth="1"/>
    <col min="15621" max="15621" width="9.140625" style="675"/>
    <col min="15622" max="15622" width="10.28515625" style="675" bestFit="1" customWidth="1"/>
    <col min="15623" max="15624" width="9.140625" style="675"/>
    <col min="15625" max="15625" width="39.5703125" style="675" customWidth="1"/>
    <col min="15626" max="15626" width="2.7109375" style="675" customWidth="1"/>
    <col min="15627" max="15633" width="10.140625" style="675" customWidth="1"/>
    <col min="15634" max="15872" width="9.140625" style="675"/>
    <col min="15873" max="15873" width="4.28515625" style="675" customWidth="1"/>
    <col min="15874" max="15874" width="4" style="675" customWidth="1"/>
    <col min="15875" max="15875" width="19.5703125" style="675" customWidth="1"/>
    <col min="15876" max="15876" width="22.85546875" style="675" customWidth="1"/>
    <col min="15877" max="15877" width="9.140625" style="675"/>
    <col min="15878" max="15878" width="10.28515625" style="675" bestFit="1" customWidth="1"/>
    <col min="15879" max="15880" width="9.140625" style="675"/>
    <col min="15881" max="15881" width="39.5703125" style="675" customWidth="1"/>
    <col min="15882" max="15882" width="2.7109375" style="675" customWidth="1"/>
    <col min="15883" max="15889" width="10.140625" style="675" customWidth="1"/>
    <col min="15890" max="16128" width="9.140625" style="675"/>
    <col min="16129" max="16129" width="4.28515625" style="675" customWidth="1"/>
    <col min="16130" max="16130" width="4" style="675" customWidth="1"/>
    <col min="16131" max="16131" width="19.5703125" style="675" customWidth="1"/>
    <col min="16132" max="16132" width="22.85546875" style="675" customWidth="1"/>
    <col min="16133" max="16133" width="9.140625" style="675"/>
    <col min="16134" max="16134" width="10.28515625" style="675" bestFit="1" customWidth="1"/>
    <col min="16135" max="16136" width="9.140625" style="675"/>
    <col min="16137" max="16137" width="39.5703125" style="675" customWidth="1"/>
    <col min="16138" max="16138" width="2.7109375" style="675" customWidth="1"/>
    <col min="16139" max="16145" width="10.140625" style="675" customWidth="1"/>
    <col min="16146" max="16384" width="9.140625" style="675"/>
  </cols>
  <sheetData>
    <row r="1" spans="1:17" ht="284.25" customHeight="1" thickBot="1">
      <c r="A1" s="923" t="s">
        <v>690</v>
      </c>
      <c r="B1" s="924"/>
      <c r="C1" s="924"/>
      <c r="D1" s="924"/>
      <c r="E1" s="924"/>
      <c r="F1" s="924"/>
      <c r="G1" s="924"/>
      <c r="H1" s="924"/>
      <c r="I1" s="924"/>
      <c r="J1" s="924"/>
      <c r="K1" s="924"/>
      <c r="L1" s="924"/>
      <c r="M1" s="924"/>
      <c r="N1" s="924"/>
      <c r="O1" s="925"/>
    </row>
    <row r="2" spans="1:17" ht="53.25" customHeight="1">
      <c r="A2" s="926" t="s">
        <v>653</v>
      </c>
      <c r="B2" s="926"/>
      <c r="C2" s="926"/>
      <c r="D2" s="926"/>
      <c r="E2" s="926"/>
      <c r="F2" s="926"/>
      <c r="G2" s="926"/>
      <c r="H2" s="926"/>
      <c r="I2" s="926"/>
      <c r="J2" s="926"/>
    </row>
    <row r="3" spans="1:17" s="678" customFormat="1" ht="23.25" customHeight="1">
      <c r="A3" s="676">
        <v>1</v>
      </c>
      <c r="B3" s="677" t="s">
        <v>654</v>
      </c>
      <c r="E3" s="679"/>
      <c r="F3" s="679"/>
      <c r="G3" s="679"/>
      <c r="H3" s="679"/>
      <c r="I3" s="679"/>
      <c r="J3" s="679"/>
    </row>
    <row r="4" spans="1:17" s="678" customFormat="1" ht="31.5" hidden="1" customHeight="1">
      <c r="A4" s="676">
        <v>2</v>
      </c>
      <c r="B4" s="678" t="s">
        <v>655</v>
      </c>
      <c r="E4" s="679"/>
      <c r="F4" s="679"/>
      <c r="G4" s="679"/>
      <c r="H4" s="679"/>
      <c r="I4" s="679"/>
      <c r="J4" s="679"/>
    </row>
    <row r="5" spans="1:17" s="678" customFormat="1" ht="57" hidden="1" customHeight="1">
      <c r="A5" s="676"/>
      <c r="B5" s="927" t="s">
        <v>656</v>
      </c>
      <c r="C5" s="927"/>
      <c r="D5" s="927"/>
      <c r="E5" s="927"/>
      <c r="F5" s="927"/>
      <c r="G5" s="927"/>
      <c r="H5" s="927"/>
      <c r="I5" s="927"/>
      <c r="J5" s="679"/>
    </row>
    <row r="6" spans="1:17" s="678" customFormat="1" ht="31.5" hidden="1" customHeight="1">
      <c r="A6" s="676">
        <v>3</v>
      </c>
      <c r="B6" s="678" t="s">
        <v>657</v>
      </c>
      <c r="E6" s="679"/>
      <c r="F6" s="679"/>
      <c r="G6" s="679"/>
      <c r="H6" s="679"/>
      <c r="I6" s="679"/>
      <c r="J6" s="679"/>
    </row>
    <row r="7" spans="1:17" s="678" customFormat="1" ht="186" hidden="1" customHeight="1">
      <c r="A7" s="676"/>
      <c r="B7" s="927" t="s">
        <v>658</v>
      </c>
      <c r="C7" s="927"/>
      <c r="D7" s="927"/>
      <c r="E7" s="927"/>
      <c r="F7" s="927"/>
      <c r="G7" s="927"/>
      <c r="H7" s="927"/>
      <c r="I7" s="927"/>
      <c r="J7" s="679"/>
    </row>
    <row r="8" spans="1:17" s="678" customFormat="1" ht="84" hidden="1" customHeight="1">
      <c r="A8" s="676"/>
      <c r="B8" s="928" t="s">
        <v>659</v>
      </c>
      <c r="C8" s="928"/>
      <c r="D8" s="928"/>
      <c r="E8" s="928"/>
      <c r="F8" s="928"/>
      <c r="G8" s="928"/>
      <c r="H8" s="928"/>
      <c r="I8" s="928"/>
      <c r="J8" s="679"/>
    </row>
    <row r="9" spans="1:17" s="678" customFormat="1" ht="46.5" hidden="1" customHeight="1">
      <c r="A9" s="922" t="s">
        <v>660</v>
      </c>
      <c r="B9" s="922"/>
      <c r="C9" s="922"/>
      <c r="D9" s="922"/>
      <c r="E9" s="922"/>
      <c r="F9" s="922"/>
      <c r="G9" s="922"/>
      <c r="H9" s="922"/>
      <c r="I9" s="922"/>
      <c r="J9" s="679"/>
    </row>
    <row r="10" spans="1:17" s="678" customFormat="1" ht="64.5" hidden="1" customHeight="1">
      <c r="A10" s="931" t="s">
        <v>661</v>
      </c>
      <c r="B10" s="931"/>
      <c r="C10" s="931"/>
      <c r="D10" s="931"/>
      <c r="E10" s="931"/>
      <c r="F10" s="931"/>
      <c r="G10" s="931"/>
      <c r="H10" s="931"/>
      <c r="I10" s="931"/>
      <c r="J10" s="679"/>
    </row>
    <row r="11" spans="1:17" s="678" customFormat="1" ht="153.75" hidden="1" customHeight="1" thickBot="1">
      <c r="A11" s="680"/>
      <c r="B11" s="932" t="s">
        <v>662</v>
      </c>
      <c r="C11" s="932"/>
      <c r="D11" s="932"/>
      <c r="E11" s="932"/>
      <c r="F11" s="932"/>
      <c r="G11" s="932"/>
      <c r="H11" s="932"/>
      <c r="I11" s="932"/>
      <c r="J11" s="681"/>
    </row>
    <row r="12" spans="1:17" s="678" customFormat="1" ht="18.75" customHeight="1">
      <c r="C12" s="677" t="s">
        <v>663</v>
      </c>
    </row>
    <row r="13" spans="1:17" s="678" customFormat="1" ht="31.5" customHeight="1" thickBot="1">
      <c r="A13" s="676">
        <v>2</v>
      </c>
      <c r="B13" s="678" t="s">
        <v>664</v>
      </c>
      <c r="C13" s="682"/>
      <c r="D13" s="682"/>
      <c r="E13" s="682"/>
      <c r="F13" s="682"/>
      <c r="G13" s="682"/>
      <c r="H13" s="682"/>
      <c r="I13" s="682"/>
      <c r="J13" s="679"/>
    </row>
    <row r="14" spans="1:17" s="678" customFormat="1" ht="241.5" customHeight="1" thickBot="1">
      <c r="A14" s="676"/>
      <c r="B14" s="933" t="s">
        <v>665</v>
      </c>
      <c r="C14" s="934"/>
      <c r="D14" s="934"/>
      <c r="E14" s="934"/>
      <c r="F14" s="934"/>
      <c r="G14" s="934"/>
      <c r="H14" s="934"/>
      <c r="I14" s="934"/>
      <c r="J14" s="934"/>
      <c r="K14" s="935" t="s">
        <v>666</v>
      </c>
      <c r="L14" s="936"/>
      <c r="M14" s="936"/>
      <c r="N14" s="936"/>
      <c r="O14" s="936"/>
      <c r="P14" s="936"/>
      <c r="Q14" s="937"/>
    </row>
    <row r="15" spans="1:17" s="688" customFormat="1" ht="41.25" customHeight="1">
      <c r="A15" s="683" t="s">
        <v>667</v>
      </c>
      <c r="B15" s="684"/>
      <c r="C15" s="685"/>
      <c r="D15" s="686"/>
      <c r="E15" s="685"/>
      <c r="F15" s="685"/>
      <c r="G15" s="685"/>
      <c r="H15" s="685"/>
      <c r="I15" s="685"/>
      <c r="J15" s="687"/>
      <c r="K15" s="678"/>
      <c r="L15" s="678"/>
      <c r="M15" s="678"/>
      <c r="N15" s="678"/>
      <c r="O15" s="678"/>
      <c r="P15" s="678"/>
      <c r="Q15" s="678"/>
    </row>
    <row r="16" spans="1:17" s="688" customFormat="1" ht="41.25" customHeight="1" thickBot="1">
      <c r="A16" s="689"/>
      <c r="B16" s="690" t="s">
        <v>668</v>
      </c>
      <c r="C16" s="691"/>
      <c r="D16" s="690"/>
      <c r="E16" s="691"/>
      <c r="F16" s="691"/>
      <c r="G16" s="691"/>
      <c r="H16" s="691"/>
      <c r="I16" s="691"/>
      <c r="J16" s="692"/>
      <c r="K16" s="678"/>
      <c r="L16" s="678"/>
      <c r="M16" s="678"/>
      <c r="N16" s="678"/>
      <c r="O16" s="678"/>
      <c r="P16" s="678"/>
      <c r="Q16" s="678"/>
    </row>
    <row r="17" spans="1:10" s="678" customFormat="1" ht="10.5" customHeight="1">
      <c r="A17" s="693"/>
      <c r="B17" s="682"/>
      <c r="C17" s="682"/>
      <c r="D17" s="682"/>
      <c r="E17" s="682"/>
      <c r="F17" s="682"/>
      <c r="G17" s="682"/>
      <c r="H17" s="682"/>
      <c r="I17" s="682"/>
      <c r="J17" s="682"/>
    </row>
    <row r="18" spans="1:10" s="678" customFormat="1" ht="69" customHeight="1">
      <c r="A18" s="938" t="s">
        <v>669</v>
      </c>
      <c r="B18" s="938"/>
      <c r="C18" s="938"/>
      <c r="D18" s="938"/>
      <c r="E18" s="938"/>
      <c r="F18" s="938"/>
      <c r="G18" s="938"/>
      <c r="H18" s="938"/>
      <c r="I18" s="938"/>
      <c r="J18" s="938"/>
    </row>
    <row r="19" spans="1:10" s="678" customFormat="1" ht="62.25" customHeight="1">
      <c r="A19" s="938" t="s">
        <v>670</v>
      </c>
      <c r="B19" s="938"/>
      <c r="C19" s="938"/>
      <c r="D19" s="938"/>
      <c r="E19" s="938"/>
      <c r="F19" s="938"/>
      <c r="G19" s="938"/>
      <c r="H19" s="938"/>
      <c r="I19" s="938"/>
      <c r="J19" s="938"/>
    </row>
    <row r="20" spans="1:10" s="678" customFormat="1" ht="62.25" customHeight="1">
      <c r="A20" s="938" t="s">
        <v>671</v>
      </c>
      <c r="B20" s="938"/>
      <c r="C20" s="938"/>
      <c r="D20" s="938"/>
      <c r="E20" s="938"/>
      <c r="F20" s="938"/>
      <c r="G20" s="938"/>
      <c r="H20" s="938"/>
      <c r="I20" s="938"/>
      <c r="J20" s="938"/>
    </row>
    <row r="21" spans="1:10" s="678" customFormat="1" ht="62.25" customHeight="1">
      <c r="A21" s="938" t="s">
        <v>672</v>
      </c>
      <c r="B21" s="938"/>
      <c r="C21" s="938"/>
      <c r="D21" s="938"/>
      <c r="E21" s="938"/>
      <c r="F21" s="938"/>
      <c r="G21" s="938"/>
      <c r="H21" s="938"/>
      <c r="I21" s="938"/>
      <c r="J21" s="938"/>
    </row>
    <row r="22" spans="1:10" s="695" customFormat="1" ht="66.75" customHeight="1">
      <c r="A22" s="728" t="s">
        <v>673</v>
      </c>
      <c r="B22" s="729"/>
      <c r="C22" s="730"/>
      <c r="D22" s="730"/>
      <c r="E22" s="731"/>
      <c r="F22" s="731"/>
      <c r="G22" s="731"/>
      <c r="H22" s="731"/>
      <c r="I22" s="731"/>
      <c r="J22" s="731"/>
    </row>
    <row r="23" spans="1:10" s="696" customFormat="1" ht="29.25" customHeight="1">
      <c r="A23" s="732"/>
      <c r="B23" s="939" t="s">
        <v>776</v>
      </c>
      <c r="C23" s="940"/>
      <c r="D23" s="940"/>
      <c r="E23" s="940"/>
      <c r="F23" s="940"/>
      <c r="G23" s="940"/>
      <c r="H23" s="940"/>
      <c r="I23" s="940"/>
      <c r="J23" s="940"/>
    </row>
    <row r="24" spans="1:10" s="698" customFormat="1" ht="24" customHeight="1">
      <c r="A24" s="694" t="s">
        <v>674</v>
      </c>
      <c r="B24" s="697"/>
    </row>
    <row r="25" spans="1:10" s="700" customFormat="1" ht="24" customHeight="1">
      <c r="A25" s="699"/>
      <c r="B25" s="929" t="s">
        <v>675</v>
      </c>
      <c r="C25" s="930"/>
      <c r="D25" s="930"/>
      <c r="E25" s="930"/>
      <c r="F25" s="930"/>
      <c r="G25" s="930"/>
      <c r="H25" s="930"/>
      <c r="I25" s="930"/>
      <c r="J25" s="930"/>
    </row>
    <row r="26" spans="1:10" s="700" customFormat="1" ht="24" customHeight="1">
      <c r="A26" s="701" t="s">
        <v>676</v>
      </c>
      <c r="B26" s="702"/>
    </row>
    <row r="27" spans="1:10" s="700" customFormat="1" ht="24" customHeight="1">
      <c r="A27" s="699"/>
      <c r="B27" s="675" t="s">
        <v>677</v>
      </c>
    </row>
    <row r="28" spans="1:10" s="678" customFormat="1" ht="24" customHeight="1">
      <c r="A28" s="676">
        <v>1</v>
      </c>
      <c r="B28" s="703" t="s">
        <v>678</v>
      </c>
      <c r="C28" s="704"/>
      <c r="D28" s="704"/>
      <c r="E28" s="705"/>
      <c r="F28" s="705"/>
      <c r="G28" s="705"/>
      <c r="H28" s="679"/>
      <c r="I28" s="679"/>
      <c r="J28" s="679"/>
    </row>
    <row r="29" spans="1:10" s="706" customFormat="1" ht="43.5" customHeight="1">
      <c r="B29" s="929" t="s">
        <v>679</v>
      </c>
      <c r="C29" s="930"/>
      <c r="D29" s="930"/>
      <c r="E29" s="930"/>
      <c r="F29" s="930"/>
      <c r="G29" s="930"/>
      <c r="H29" s="930"/>
      <c r="I29" s="930"/>
      <c r="J29" s="930"/>
    </row>
    <row r="30" spans="1:10" s="678" customFormat="1" ht="27.75" customHeight="1">
      <c r="A30" s="676">
        <v>3</v>
      </c>
      <c r="B30" s="703" t="s">
        <v>680</v>
      </c>
      <c r="E30" s="679"/>
      <c r="F30" s="679"/>
      <c r="G30" s="679"/>
      <c r="H30" s="679"/>
      <c r="I30" s="679"/>
      <c r="J30" s="679"/>
    </row>
    <row r="31" spans="1:10" s="706" customFormat="1" ht="50.25" customHeight="1">
      <c r="B31" s="929" t="s">
        <v>679</v>
      </c>
      <c r="C31" s="930"/>
      <c r="D31" s="930"/>
      <c r="E31" s="930"/>
      <c r="F31" s="930"/>
      <c r="G31" s="930"/>
      <c r="H31" s="930"/>
      <c r="I31" s="930"/>
      <c r="J31" s="930"/>
    </row>
    <row r="32" spans="1:10" s="678" customFormat="1" ht="27.75" customHeight="1">
      <c r="A32" s="676">
        <v>4</v>
      </c>
      <c r="B32" s="703" t="s">
        <v>681</v>
      </c>
      <c r="E32" s="679"/>
      <c r="F32" s="679"/>
      <c r="G32" s="679"/>
      <c r="H32" s="679"/>
      <c r="I32" s="679"/>
      <c r="J32" s="679"/>
    </row>
    <row r="33" spans="1:10" s="706" customFormat="1" ht="50.25" customHeight="1">
      <c r="B33" s="929" t="s">
        <v>679</v>
      </c>
      <c r="C33" s="930"/>
      <c r="D33" s="930"/>
      <c r="E33" s="930"/>
      <c r="F33" s="930"/>
      <c r="G33" s="930"/>
      <c r="H33" s="930"/>
      <c r="I33" s="930"/>
      <c r="J33" s="930"/>
    </row>
    <row r="34" spans="1:10" s="707" customFormat="1" ht="51.75" customHeight="1">
      <c r="A34" s="941" t="s">
        <v>682</v>
      </c>
      <c r="B34" s="941"/>
      <c r="C34" s="941"/>
      <c r="D34" s="941"/>
      <c r="E34" s="941"/>
      <c r="F34" s="941"/>
      <c r="G34" s="941"/>
      <c r="H34" s="941"/>
      <c r="I34" s="941"/>
      <c r="J34" s="941"/>
    </row>
    <row r="37" spans="1:10" s="678" customFormat="1" ht="165" customHeight="1">
      <c r="A37" s="942" t="s">
        <v>683</v>
      </c>
      <c r="B37" s="942"/>
      <c r="C37" s="942"/>
      <c r="D37" s="942"/>
      <c r="E37" s="942"/>
      <c r="F37" s="942"/>
      <c r="G37" s="942"/>
      <c r="H37" s="942"/>
      <c r="I37" s="942"/>
      <c r="J37" s="942"/>
    </row>
    <row r="38" spans="1:10" ht="109.5" customHeight="1">
      <c r="A38" s="943" t="s">
        <v>684</v>
      </c>
      <c r="B38" s="943"/>
      <c r="C38" s="943"/>
      <c r="D38" s="943"/>
      <c r="E38" s="943"/>
      <c r="F38" s="943"/>
      <c r="G38" s="943"/>
      <c r="H38" s="943"/>
      <c r="I38" s="943"/>
      <c r="J38" s="943"/>
    </row>
    <row r="39" spans="1:10" s="678" customFormat="1" ht="46.5" customHeight="1">
      <c r="A39" s="676">
        <v>1</v>
      </c>
      <c r="B39" s="678" t="s">
        <v>685</v>
      </c>
      <c r="E39" s="679"/>
      <c r="F39" s="679"/>
      <c r="G39" s="679"/>
      <c r="H39" s="679"/>
      <c r="I39" s="679"/>
      <c r="J39" s="679"/>
    </row>
    <row r="40" spans="1:10" ht="34.5" customHeight="1">
      <c r="C40" s="677"/>
    </row>
    <row r="41" spans="1:10" s="678" customFormat="1" ht="46.5" customHeight="1">
      <c r="A41" s="676">
        <v>2</v>
      </c>
      <c r="B41" s="678" t="s">
        <v>686</v>
      </c>
      <c r="E41" s="679"/>
      <c r="F41" s="679"/>
      <c r="G41" s="679"/>
      <c r="H41" s="679"/>
      <c r="I41" s="679"/>
      <c r="J41" s="679"/>
    </row>
    <row r="42" spans="1:10" s="678" customFormat="1" ht="34.5" customHeight="1">
      <c r="A42" s="676"/>
      <c r="E42" s="679"/>
      <c r="F42" s="679"/>
      <c r="G42" s="679"/>
      <c r="H42" s="679"/>
      <c r="I42" s="679"/>
      <c r="J42" s="679"/>
    </row>
    <row r="43" spans="1:10" ht="86.25" customHeight="1">
      <c r="B43" s="944" t="s">
        <v>687</v>
      </c>
      <c r="C43" s="945"/>
      <c r="D43" s="945"/>
      <c r="E43" s="945"/>
      <c r="F43" s="945"/>
      <c r="G43" s="945"/>
      <c r="H43" s="945"/>
      <c r="I43" s="945"/>
      <c r="J43" s="945"/>
    </row>
    <row r="44" spans="1:10" ht="34.5" customHeight="1">
      <c r="C44" s="709" t="s">
        <v>688</v>
      </c>
    </row>
    <row r="45" spans="1:10" ht="34.5" customHeight="1" thickBot="1">
      <c r="A45" s="710"/>
      <c r="B45" s="711"/>
      <c r="C45" s="712"/>
      <c r="D45" s="711"/>
      <c r="E45" s="711"/>
      <c r="F45" s="711"/>
      <c r="G45" s="711"/>
      <c r="H45" s="711"/>
      <c r="I45" s="711"/>
      <c r="J45" s="711"/>
    </row>
    <row r="46" spans="1:10" ht="13.5" thickTop="1"/>
    <row r="47" spans="1:10" ht="18.75">
      <c r="A47" s="713"/>
    </row>
    <row r="48" spans="1:10" ht="17.25" customHeight="1">
      <c r="B48" s="702"/>
    </row>
  </sheetData>
  <mergeCells count="23">
    <mergeCell ref="B33:J33"/>
    <mergeCell ref="A34:J34"/>
    <mergeCell ref="A37:J37"/>
    <mergeCell ref="A38:J38"/>
    <mergeCell ref="B43:J43"/>
    <mergeCell ref="B31:J31"/>
    <mergeCell ref="A10:I10"/>
    <mergeCell ref="B11:I11"/>
    <mergeCell ref="B14:J14"/>
    <mergeCell ref="K14:Q14"/>
    <mergeCell ref="A18:J18"/>
    <mergeCell ref="A19:J19"/>
    <mergeCell ref="A20:J20"/>
    <mergeCell ref="A21:J21"/>
    <mergeCell ref="B23:J23"/>
    <mergeCell ref="B25:J25"/>
    <mergeCell ref="B29:J29"/>
    <mergeCell ref="A9:I9"/>
    <mergeCell ref="A1:O1"/>
    <mergeCell ref="A2:J2"/>
    <mergeCell ref="B5:I5"/>
    <mergeCell ref="B7:I7"/>
    <mergeCell ref="B8:I8"/>
  </mergeCells>
  <pageMargins left="0.25" right="0" top="0" bottom="0" header="0.5" footer="0.5"/>
  <pageSetup scale="80" orientation="portrait" r:id="rId1"/>
  <headerFooter alignWithMargins="0">
    <oddFooter>&amp;Rtr.&amp;P</oddFooter>
  </headerFooter>
  <rowBreaks count="2" manualBreakCount="2">
    <brk id="33" max="16383" man="1"/>
    <brk id="3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51"/>
  <sheetViews>
    <sheetView zoomScale="85" zoomScaleNormal="85" workbookViewId="0">
      <pane xSplit="4" ySplit="8" topLeftCell="E9" activePane="bottomRight" state="frozen"/>
      <selection activeCell="C5" sqref="C5:D7"/>
      <selection pane="topRight" activeCell="C5" sqref="C5:D7"/>
      <selection pane="bottomLeft" activeCell="C5" sqref="C5:D7"/>
      <selection pane="bottomRight" activeCell="W12" sqref="W12:X12"/>
    </sheetView>
  </sheetViews>
  <sheetFormatPr defaultRowHeight="21" customHeight="1"/>
  <cols>
    <col min="1" max="1" width="4" style="9" customWidth="1"/>
    <col min="2" max="2" width="10.140625" style="9" customWidth="1"/>
    <col min="3" max="3" width="16.140625" style="9" customWidth="1"/>
    <col min="4" max="4" width="6.28515625" style="9" customWidth="1"/>
    <col min="5" max="5" width="11.140625" style="9" customWidth="1"/>
    <col min="6" max="6" width="8.7109375" style="9" customWidth="1"/>
    <col min="7" max="7" width="5.5703125" style="9" customWidth="1"/>
    <col min="8" max="8" width="6" style="9" customWidth="1"/>
    <col min="9" max="9" width="5.7109375" style="9" customWidth="1"/>
    <col min="10" max="13" width="4.85546875" style="9" customWidth="1"/>
    <col min="14" max="14" width="5.85546875" style="9" customWidth="1"/>
    <col min="15" max="15" width="5.5703125" style="9" customWidth="1"/>
    <col min="16" max="16" width="5.42578125" style="9" customWidth="1"/>
    <col min="17" max="17" width="3.42578125" style="9" customWidth="1"/>
    <col min="18" max="18" width="3.28515625" style="9" customWidth="1"/>
    <col min="19" max="19" width="3.5703125" style="9" customWidth="1"/>
    <col min="20" max="20" width="3.42578125" style="9" customWidth="1"/>
    <col min="21" max="21" width="6.28515625" style="9" customWidth="1"/>
    <col min="22" max="22" width="8.42578125" style="9" customWidth="1"/>
    <col min="23" max="23" width="8" style="9" customWidth="1"/>
    <col min="24" max="243" width="9.140625" style="9"/>
    <col min="244" max="244" width="4.7109375" style="9" customWidth="1"/>
    <col min="245" max="245" width="10.140625" style="9" customWidth="1"/>
    <col min="246" max="246" width="16.140625" style="9" customWidth="1"/>
    <col min="247" max="247" width="6.28515625" style="9" customWidth="1"/>
    <col min="248" max="248" width="9.85546875" style="9" customWidth="1"/>
    <col min="249" max="249" width="9.140625" style="9" customWidth="1"/>
    <col min="250" max="251" width="6" style="9" customWidth="1"/>
    <col min="252" max="252" width="5.7109375" style="9" customWidth="1"/>
    <col min="253" max="256" width="4.85546875" style="9" customWidth="1"/>
    <col min="257" max="257" width="5.85546875" style="9" customWidth="1"/>
    <col min="258" max="258" width="6.28515625" style="9" customWidth="1"/>
    <col min="259" max="259" width="6" style="9" customWidth="1"/>
    <col min="260" max="263" width="4.7109375" style="9" customWidth="1"/>
    <col min="264" max="264" width="9.5703125" style="9" customWidth="1"/>
    <col min="265" max="265" width="7.5703125" style="9" customWidth="1"/>
    <col min="266" max="266" width="12.5703125" style="9" customWidth="1"/>
    <col min="267" max="267" width="7.28515625" style="9" customWidth="1"/>
    <col min="268" max="270" width="9.140625" style="9" customWidth="1"/>
    <col min="271" max="271" width="10.7109375" style="9" customWidth="1"/>
    <col min="272" max="499" width="9.140625" style="9"/>
    <col min="500" max="500" width="4.7109375" style="9" customWidth="1"/>
    <col min="501" max="501" width="10.140625" style="9" customWidth="1"/>
    <col min="502" max="502" width="16.140625" style="9" customWidth="1"/>
    <col min="503" max="503" width="6.28515625" style="9" customWidth="1"/>
    <col min="504" max="504" width="9.85546875" style="9" customWidth="1"/>
    <col min="505" max="505" width="9.140625" style="9" customWidth="1"/>
    <col min="506" max="507" width="6" style="9" customWidth="1"/>
    <col min="508" max="508" width="5.7109375" style="9" customWidth="1"/>
    <col min="509" max="512" width="4.85546875" style="9" customWidth="1"/>
    <col min="513" max="513" width="5.85546875" style="9" customWidth="1"/>
    <col min="514" max="514" width="6.28515625" style="9" customWidth="1"/>
    <col min="515" max="515" width="6" style="9" customWidth="1"/>
    <col min="516" max="519" width="4.7109375" style="9" customWidth="1"/>
    <col min="520" max="520" width="9.5703125" style="9" customWidth="1"/>
    <col min="521" max="521" width="7.5703125" style="9" customWidth="1"/>
    <col min="522" max="522" width="12.5703125" style="9" customWidth="1"/>
    <col min="523" max="523" width="7.28515625" style="9" customWidth="1"/>
    <col min="524" max="526" width="9.140625" style="9" customWidth="1"/>
    <col min="527" max="527" width="10.7109375" style="9" customWidth="1"/>
    <col min="528" max="755" width="9.140625" style="9"/>
    <col min="756" max="756" width="4.7109375" style="9" customWidth="1"/>
    <col min="757" max="757" width="10.140625" style="9" customWidth="1"/>
    <col min="758" max="758" width="16.140625" style="9" customWidth="1"/>
    <col min="759" max="759" width="6.28515625" style="9" customWidth="1"/>
    <col min="760" max="760" width="9.85546875" style="9" customWidth="1"/>
    <col min="761" max="761" width="9.140625" style="9" customWidth="1"/>
    <col min="762" max="763" width="6" style="9" customWidth="1"/>
    <col min="764" max="764" width="5.7109375" style="9" customWidth="1"/>
    <col min="765" max="768" width="4.85546875" style="9" customWidth="1"/>
    <col min="769" max="769" width="5.85546875" style="9" customWidth="1"/>
    <col min="770" max="770" width="6.28515625" style="9" customWidth="1"/>
    <col min="771" max="771" width="6" style="9" customWidth="1"/>
    <col min="772" max="775" width="4.7109375" style="9" customWidth="1"/>
    <col min="776" max="776" width="9.5703125" style="9" customWidth="1"/>
    <col min="777" max="777" width="7.5703125" style="9" customWidth="1"/>
    <col min="778" max="778" width="12.5703125" style="9" customWidth="1"/>
    <col min="779" max="779" width="7.28515625" style="9" customWidth="1"/>
    <col min="780" max="782" width="9.140625" style="9" customWidth="1"/>
    <col min="783" max="783" width="10.7109375" style="9" customWidth="1"/>
    <col min="784" max="1011" width="9.140625" style="9"/>
    <col min="1012" max="1012" width="4.7109375" style="9" customWidth="1"/>
    <col min="1013" max="1013" width="10.140625" style="9" customWidth="1"/>
    <col min="1014" max="1014" width="16.140625" style="9" customWidth="1"/>
    <col min="1015" max="1015" width="6.28515625" style="9" customWidth="1"/>
    <col min="1016" max="1016" width="9.85546875" style="9" customWidth="1"/>
    <col min="1017" max="1017" width="9.140625" style="9" customWidth="1"/>
    <col min="1018" max="1019" width="6" style="9" customWidth="1"/>
    <col min="1020" max="1020" width="5.7109375" style="9" customWidth="1"/>
    <col min="1021" max="1024" width="4.85546875" style="9" customWidth="1"/>
    <col min="1025" max="1025" width="5.85546875" style="9" customWidth="1"/>
    <col min="1026" max="1026" width="6.28515625" style="9" customWidth="1"/>
    <col min="1027" max="1027" width="6" style="9" customWidth="1"/>
    <col min="1028" max="1031" width="4.7109375" style="9" customWidth="1"/>
    <col min="1032" max="1032" width="9.5703125" style="9" customWidth="1"/>
    <col min="1033" max="1033" width="7.5703125" style="9" customWidth="1"/>
    <col min="1034" max="1034" width="12.5703125" style="9" customWidth="1"/>
    <col min="1035" max="1035" width="7.28515625" style="9" customWidth="1"/>
    <col min="1036" max="1038" width="9.140625" style="9" customWidth="1"/>
    <col min="1039" max="1039" width="10.7109375" style="9" customWidth="1"/>
    <col min="1040" max="1267" width="9.140625" style="9"/>
    <col min="1268" max="1268" width="4.7109375" style="9" customWidth="1"/>
    <col min="1269" max="1269" width="10.140625" style="9" customWidth="1"/>
    <col min="1270" max="1270" width="16.140625" style="9" customWidth="1"/>
    <col min="1271" max="1271" width="6.28515625" style="9" customWidth="1"/>
    <col min="1272" max="1272" width="9.85546875" style="9" customWidth="1"/>
    <col min="1273" max="1273" width="9.140625" style="9" customWidth="1"/>
    <col min="1274" max="1275" width="6" style="9" customWidth="1"/>
    <col min="1276" max="1276" width="5.7109375" style="9" customWidth="1"/>
    <col min="1277" max="1280" width="4.85546875" style="9" customWidth="1"/>
    <col min="1281" max="1281" width="5.85546875" style="9" customWidth="1"/>
    <col min="1282" max="1282" width="6.28515625" style="9" customWidth="1"/>
    <col min="1283" max="1283" width="6" style="9" customWidth="1"/>
    <col min="1284" max="1287" width="4.7109375" style="9" customWidth="1"/>
    <col min="1288" max="1288" width="9.5703125" style="9" customWidth="1"/>
    <col min="1289" max="1289" width="7.5703125" style="9" customWidth="1"/>
    <col min="1290" max="1290" width="12.5703125" style="9" customWidth="1"/>
    <col min="1291" max="1291" width="7.28515625" style="9" customWidth="1"/>
    <col min="1292" max="1294" width="9.140625" style="9" customWidth="1"/>
    <col min="1295" max="1295" width="10.7109375" style="9" customWidth="1"/>
    <col min="1296" max="1523" width="9.140625" style="9"/>
    <col min="1524" max="1524" width="4.7109375" style="9" customWidth="1"/>
    <col min="1525" max="1525" width="10.140625" style="9" customWidth="1"/>
    <col min="1526" max="1526" width="16.140625" style="9" customWidth="1"/>
    <col min="1527" max="1527" width="6.28515625" style="9" customWidth="1"/>
    <col min="1528" max="1528" width="9.85546875" style="9" customWidth="1"/>
    <col min="1529" max="1529" width="9.140625" style="9" customWidth="1"/>
    <col min="1530" max="1531" width="6" style="9" customWidth="1"/>
    <col min="1532" max="1532" width="5.7109375" style="9" customWidth="1"/>
    <col min="1533" max="1536" width="4.85546875" style="9" customWidth="1"/>
    <col min="1537" max="1537" width="5.85546875" style="9" customWidth="1"/>
    <col min="1538" max="1538" width="6.28515625" style="9" customWidth="1"/>
    <col min="1539" max="1539" width="6" style="9" customWidth="1"/>
    <col min="1540" max="1543" width="4.7109375" style="9" customWidth="1"/>
    <col min="1544" max="1544" width="9.5703125" style="9" customWidth="1"/>
    <col min="1545" max="1545" width="7.5703125" style="9" customWidth="1"/>
    <col min="1546" max="1546" width="12.5703125" style="9" customWidth="1"/>
    <col min="1547" max="1547" width="7.28515625" style="9" customWidth="1"/>
    <col min="1548" max="1550" width="9.140625" style="9" customWidth="1"/>
    <col min="1551" max="1551" width="10.7109375" style="9" customWidth="1"/>
    <col min="1552" max="1779" width="9.140625" style="9"/>
    <col min="1780" max="1780" width="4.7109375" style="9" customWidth="1"/>
    <col min="1781" max="1781" width="10.140625" style="9" customWidth="1"/>
    <col min="1782" max="1782" width="16.140625" style="9" customWidth="1"/>
    <col min="1783" max="1783" width="6.28515625" style="9" customWidth="1"/>
    <col min="1784" max="1784" width="9.85546875" style="9" customWidth="1"/>
    <col min="1785" max="1785" width="9.140625" style="9" customWidth="1"/>
    <col min="1786" max="1787" width="6" style="9" customWidth="1"/>
    <col min="1788" max="1788" width="5.7109375" style="9" customWidth="1"/>
    <col min="1789" max="1792" width="4.85546875" style="9" customWidth="1"/>
    <col min="1793" max="1793" width="5.85546875" style="9" customWidth="1"/>
    <col min="1794" max="1794" width="6.28515625" style="9" customWidth="1"/>
    <col min="1795" max="1795" width="6" style="9" customWidth="1"/>
    <col min="1796" max="1799" width="4.7109375" style="9" customWidth="1"/>
    <col min="1800" max="1800" width="9.5703125" style="9" customWidth="1"/>
    <col min="1801" max="1801" width="7.5703125" style="9" customWidth="1"/>
    <col min="1802" max="1802" width="12.5703125" style="9" customWidth="1"/>
    <col min="1803" max="1803" width="7.28515625" style="9" customWidth="1"/>
    <col min="1804" max="1806" width="9.140625" style="9" customWidth="1"/>
    <col min="1807" max="1807" width="10.7109375" style="9" customWidth="1"/>
    <col min="1808" max="2035" width="9.140625" style="9"/>
    <col min="2036" max="2036" width="4.7109375" style="9" customWidth="1"/>
    <col min="2037" max="2037" width="10.140625" style="9" customWidth="1"/>
    <col min="2038" max="2038" width="16.140625" style="9" customWidth="1"/>
    <col min="2039" max="2039" width="6.28515625" style="9" customWidth="1"/>
    <col min="2040" max="2040" width="9.85546875" style="9" customWidth="1"/>
    <col min="2041" max="2041" width="9.140625" style="9" customWidth="1"/>
    <col min="2042" max="2043" width="6" style="9" customWidth="1"/>
    <col min="2044" max="2044" width="5.7109375" style="9" customWidth="1"/>
    <col min="2045" max="2048" width="4.85546875" style="9" customWidth="1"/>
    <col min="2049" max="2049" width="5.85546875" style="9" customWidth="1"/>
    <col min="2050" max="2050" width="6.28515625" style="9" customWidth="1"/>
    <col min="2051" max="2051" width="6" style="9" customWidth="1"/>
    <col min="2052" max="2055" width="4.7109375" style="9" customWidth="1"/>
    <col min="2056" max="2056" width="9.5703125" style="9" customWidth="1"/>
    <col min="2057" max="2057" width="7.5703125" style="9" customWidth="1"/>
    <col min="2058" max="2058" width="12.5703125" style="9" customWidth="1"/>
    <col min="2059" max="2059" width="7.28515625" style="9" customWidth="1"/>
    <col min="2060" max="2062" width="9.140625" style="9" customWidth="1"/>
    <col min="2063" max="2063" width="10.7109375" style="9" customWidth="1"/>
    <col min="2064" max="2291" width="9.140625" style="9"/>
    <col min="2292" max="2292" width="4.7109375" style="9" customWidth="1"/>
    <col min="2293" max="2293" width="10.140625" style="9" customWidth="1"/>
    <col min="2294" max="2294" width="16.140625" style="9" customWidth="1"/>
    <col min="2295" max="2295" width="6.28515625" style="9" customWidth="1"/>
    <col min="2296" max="2296" width="9.85546875" style="9" customWidth="1"/>
    <col min="2297" max="2297" width="9.140625" style="9" customWidth="1"/>
    <col min="2298" max="2299" width="6" style="9" customWidth="1"/>
    <col min="2300" max="2300" width="5.7109375" style="9" customWidth="1"/>
    <col min="2301" max="2304" width="4.85546875" style="9" customWidth="1"/>
    <col min="2305" max="2305" width="5.85546875" style="9" customWidth="1"/>
    <col min="2306" max="2306" width="6.28515625" style="9" customWidth="1"/>
    <col min="2307" max="2307" width="6" style="9" customWidth="1"/>
    <col min="2308" max="2311" width="4.7109375" style="9" customWidth="1"/>
    <col min="2312" max="2312" width="9.5703125" style="9" customWidth="1"/>
    <col min="2313" max="2313" width="7.5703125" style="9" customWidth="1"/>
    <col min="2314" max="2314" width="12.5703125" style="9" customWidth="1"/>
    <col min="2315" max="2315" width="7.28515625" style="9" customWidth="1"/>
    <col min="2316" max="2318" width="9.140625" style="9" customWidth="1"/>
    <col min="2319" max="2319" width="10.7109375" style="9" customWidth="1"/>
    <col min="2320" max="2547" width="9.140625" style="9"/>
    <col min="2548" max="2548" width="4.7109375" style="9" customWidth="1"/>
    <col min="2549" max="2549" width="10.140625" style="9" customWidth="1"/>
    <col min="2550" max="2550" width="16.140625" style="9" customWidth="1"/>
    <col min="2551" max="2551" width="6.28515625" style="9" customWidth="1"/>
    <col min="2552" max="2552" width="9.85546875" style="9" customWidth="1"/>
    <col min="2553" max="2553" width="9.140625" style="9" customWidth="1"/>
    <col min="2554" max="2555" width="6" style="9" customWidth="1"/>
    <col min="2556" max="2556" width="5.7109375" style="9" customWidth="1"/>
    <col min="2557" max="2560" width="4.85546875" style="9" customWidth="1"/>
    <col min="2561" max="2561" width="5.85546875" style="9" customWidth="1"/>
    <col min="2562" max="2562" width="6.28515625" style="9" customWidth="1"/>
    <col min="2563" max="2563" width="6" style="9" customWidth="1"/>
    <col min="2564" max="2567" width="4.7109375" style="9" customWidth="1"/>
    <col min="2568" max="2568" width="9.5703125" style="9" customWidth="1"/>
    <col min="2569" max="2569" width="7.5703125" style="9" customWidth="1"/>
    <col min="2570" max="2570" width="12.5703125" style="9" customWidth="1"/>
    <col min="2571" max="2571" width="7.28515625" style="9" customWidth="1"/>
    <col min="2572" max="2574" width="9.140625" style="9" customWidth="1"/>
    <col min="2575" max="2575" width="10.7109375" style="9" customWidth="1"/>
    <col min="2576" max="2803" width="9.140625" style="9"/>
    <col min="2804" max="2804" width="4.7109375" style="9" customWidth="1"/>
    <col min="2805" max="2805" width="10.140625" style="9" customWidth="1"/>
    <col min="2806" max="2806" width="16.140625" style="9" customWidth="1"/>
    <col min="2807" max="2807" width="6.28515625" style="9" customWidth="1"/>
    <col min="2808" max="2808" width="9.85546875" style="9" customWidth="1"/>
    <col min="2809" max="2809" width="9.140625" style="9" customWidth="1"/>
    <col min="2810" max="2811" width="6" style="9" customWidth="1"/>
    <col min="2812" max="2812" width="5.7109375" style="9" customWidth="1"/>
    <col min="2813" max="2816" width="4.85546875" style="9" customWidth="1"/>
    <col min="2817" max="2817" width="5.85546875" style="9" customWidth="1"/>
    <col min="2818" max="2818" width="6.28515625" style="9" customWidth="1"/>
    <col min="2819" max="2819" width="6" style="9" customWidth="1"/>
    <col min="2820" max="2823" width="4.7109375" style="9" customWidth="1"/>
    <col min="2824" max="2824" width="9.5703125" style="9" customWidth="1"/>
    <col min="2825" max="2825" width="7.5703125" style="9" customWidth="1"/>
    <col min="2826" max="2826" width="12.5703125" style="9" customWidth="1"/>
    <col min="2827" max="2827" width="7.28515625" style="9" customWidth="1"/>
    <col min="2828" max="2830" width="9.140625" style="9" customWidth="1"/>
    <col min="2831" max="2831" width="10.7109375" style="9" customWidth="1"/>
    <col min="2832" max="3059" width="9.140625" style="9"/>
    <col min="3060" max="3060" width="4.7109375" style="9" customWidth="1"/>
    <col min="3061" max="3061" width="10.140625" style="9" customWidth="1"/>
    <col min="3062" max="3062" width="16.140625" style="9" customWidth="1"/>
    <col min="3063" max="3063" width="6.28515625" style="9" customWidth="1"/>
    <col min="3064" max="3064" width="9.85546875" style="9" customWidth="1"/>
    <col min="3065" max="3065" width="9.140625" style="9" customWidth="1"/>
    <col min="3066" max="3067" width="6" style="9" customWidth="1"/>
    <col min="3068" max="3068" width="5.7109375" style="9" customWidth="1"/>
    <col min="3069" max="3072" width="4.85546875" style="9" customWidth="1"/>
    <col min="3073" max="3073" width="5.85546875" style="9" customWidth="1"/>
    <col min="3074" max="3074" width="6.28515625" style="9" customWidth="1"/>
    <col min="3075" max="3075" width="6" style="9" customWidth="1"/>
    <col min="3076" max="3079" width="4.7109375" style="9" customWidth="1"/>
    <col min="3080" max="3080" width="9.5703125" style="9" customWidth="1"/>
    <col min="3081" max="3081" width="7.5703125" style="9" customWidth="1"/>
    <col min="3082" max="3082" width="12.5703125" style="9" customWidth="1"/>
    <col min="3083" max="3083" width="7.28515625" style="9" customWidth="1"/>
    <col min="3084" max="3086" width="9.140625" style="9" customWidth="1"/>
    <col min="3087" max="3087" width="10.7109375" style="9" customWidth="1"/>
    <col min="3088" max="3315" width="9.140625" style="9"/>
    <col min="3316" max="3316" width="4.7109375" style="9" customWidth="1"/>
    <col min="3317" max="3317" width="10.140625" style="9" customWidth="1"/>
    <col min="3318" max="3318" width="16.140625" style="9" customWidth="1"/>
    <col min="3319" max="3319" width="6.28515625" style="9" customWidth="1"/>
    <col min="3320" max="3320" width="9.85546875" style="9" customWidth="1"/>
    <col min="3321" max="3321" width="9.140625" style="9" customWidth="1"/>
    <col min="3322" max="3323" width="6" style="9" customWidth="1"/>
    <col min="3324" max="3324" width="5.7109375" style="9" customWidth="1"/>
    <col min="3325" max="3328" width="4.85546875" style="9" customWidth="1"/>
    <col min="3329" max="3329" width="5.85546875" style="9" customWidth="1"/>
    <col min="3330" max="3330" width="6.28515625" style="9" customWidth="1"/>
    <col min="3331" max="3331" width="6" style="9" customWidth="1"/>
    <col min="3332" max="3335" width="4.7109375" style="9" customWidth="1"/>
    <col min="3336" max="3336" width="9.5703125" style="9" customWidth="1"/>
    <col min="3337" max="3337" width="7.5703125" style="9" customWidth="1"/>
    <col min="3338" max="3338" width="12.5703125" style="9" customWidth="1"/>
    <col min="3339" max="3339" width="7.28515625" style="9" customWidth="1"/>
    <col min="3340" max="3342" width="9.140625" style="9" customWidth="1"/>
    <col min="3343" max="3343" width="10.7109375" style="9" customWidth="1"/>
    <col min="3344" max="3571" width="9.140625" style="9"/>
    <col min="3572" max="3572" width="4.7109375" style="9" customWidth="1"/>
    <col min="3573" max="3573" width="10.140625" style="9" customWidth="1"/>
    <col min="3574" max="3574" width="16.140625" style="9" customWidth="1"/>
    <col min="3575" max="3575" width="6.28515625" style="9" customWidth="1"/>
    <col min="3576" max="3576" width="9.85546875" style="9" customWidth="1"/>
    <col min="3577" max="3577" width="9.140625" style="9" customWidth="1"/>
    <col min="3578" max="3579" width="6" style="9" customWidth="1"/>
    <col min="3580" max="3580" width="5.7109375" style="9" customWidth="1"/>
    <col min="3581" max="3584" width="4.85546875" style="9" customWidth="1"/>
    <col min="3585" max="3585" width="5.85546875" style="9" customWidth="1"/>
    <col min="3586" max="3586" width="6.28515625" style="9" customWidth="1"/>
    <col min="3587" max="3587" width="6" style="9" customWidth="1"/>
    <col min="3588" max="3591" width="4.7109375" style="9" customWidth="1"/>
    <col min="3592" max="3592" width="9.5703125" style="9" customWidth="1"/>
    <col min="3593" max="3593" width="7.5703125" style="9" customWidth="1"/>
    <col min="3594" max="3594" width="12.5703125" style="9" customWidth="1"/>
    <col min="3595" max="3595" width="7.28515625" style="9" customWidth="1"/>
    <col min="3596" max="3598" width="9.140625" style="9" customWidth="1"/>
    <col min="3599" max="3599" width="10.7109375" style="9" customWidth="1"/>
    <col min="3600" max="3827" width="9.140625" style="9"/>
    <col min="3828" max="3828" width="4.7109375" style="9" customWidth="1"/>
    <col min="3829" max="3829" width="10.140625" style="9" customWidth="1"/>
    <col min="3830" max="3830" width="16.140625" style="9" customWidth="1"/>
    <col min="3831" max="3831" width="6.28515625" style="9" customWidth="1"/>
    <col min="3832" max="3832" width="9.85546875" style="9" customWidth="1"/>
    <col min="3833" max="3833" width="9.140625" style="9" customWidth="1"/>
    <col min="3834" max="3835" width="6" style="9" customWidth="1"/>
    <col min="3836" max="3836" width="5.7109375" style="9" customWidth="1"/>
    <col min="3837" max="3840" width="4.85546875" style="9" customWidth="1"/>
    <col min="3841" max="3841" width="5.85546875" style="9" customWidth="1"/>
    <col min="3842" max="3842" width="6.28515625" style="9" customWidth="1"/>
    <col min="3843" max="3843" width="6" style="9" customWidth="1"/>
    <col min="3844" max="3847" width="4.7109375" style="9" customWidth="1"/>
    <col min="3848" max="3848" width="9.5703125" style="9" customWidth="1"/>
    <col min="3849" max="3849" width="7.5703125" style="9" customWidth="1"/>
    <col min="3850" max="3850" width="12.5703125" style="9" customWidth="1"/>
    <col min="3851" max="3851" width="7.28515625" style="9" customWidth="1"/>
    <col min="3852" max="3854" width="9.140625" style="9" customWidth="1"/>
    <col min="3855" max="3855" width="10.7109375" style="9" customWidth="1"/>
    <col min="3856" max="4083" width="9.140625" style="9"/>
    <col min="4084" max="4084" width="4.7109375" style="9" customWidth="1"/>
    <col min="4085" max="4085" width="10.140625" style="9" customWidth="1"/>
    <col min="4086" max="4086" width="16.140625" style="9" customWidth="1"/>
    <col min="4087" max="4087" width="6.28515625" style="9" customWidth="1"/>
    <col min="4088" max="4088" width="9.85546875" style="9" customWidth="1"/>
    <col min="4089" max="4089" width="9.140625" style="9" customWidth="1"/>
    <col min="4090" max="4091" width="6" style="9" customWidth="1"/>
    <col min="4092" max="4092" width="5.7109375" style="9" customWidth="1"/>
    <col min="4093" max="4096" width="4.85546875" style="9" customWidth="1"/>
    <col min="4097" max="4097" width="5.85546875" style="9" customWidth="1"/>
    <col min="4098" max="4098" width="6.28515625" style="9" customWidth="1"/>
    <col min="4099" max="4099" width="6" style="9" customWidth="1"/>
    <col min="4100" max="4103" width="4.7109375" style="9" customWidth="1"/>
    <col min="4104" max="4104" width="9.5703125" style="9" customWidth="1"/>
    <col min="4105" max="4105" width="7.5703125" style="9" customWidth="1"/>
    <col min="4106" max="4106" width="12.5703125" style="9" customWidth="1"/>
    <col min="4107" max="4107" width="7.28515625" style="9" customWidth="1"/>
    <col min="4108" max="4110" width="9.140625" style="9" customWidth="1"/>
    <col min="4111" max="4111" width="10.7109375" style="9" customWidth="1"/>
    <col min="4112" max="4339" width="9.140625" style="9"/>
    <col min="4340" max="4340" width="4.7109375" style="9" customWidth="1"/>
    <col min="4341" max="4341" width="10.140625" style="9" customWidth="1"/>
    <col min="4342" max="4342" width="16.140625" style="9" customWidth="1"/>
    <col min="4343" max="4343" width="6.28515625" style="9" customWidth="1"/>
    <col min="4344" max="4344" width="9.85546875" style="9" customWidth="1"/>
    <col min="4345" max="4345" width="9.140625" style="9" customWidth="1"/>
    <col min="4346" max="4347" width="6" style="9" customWidth="1"/>
    <col min="4348" max="4348" width="5.7109375" style="9" customWidth="1"/>
    <col min="4349" max="4352" width="4.85546875" style="9" customWidth="1"/>
    <col min="4353" max="4353" width="5.85546875" style="9" customWidth="1"/>
    <col min="4354" max="4354" width="6.28515625" style="9" customWidth="1"/>
    <col min="4355" max="4355" width="6" style="9" customWidth="1"/>
    <col min="4356" max="4359" width="4.7109375" style="9" customWidth="1"/>
    <col min="4360" max="4360" width="9.5703125" style="9" customWidth="1"/>
    <col min="4361" max="4361" width="7.5703125" style="9" customWidth="1"/>
    <col min="4362" max="4362" width="12.5703125" style="9" customWidth="1"/>
    <col min="4363" max="4363" width="7.28515625" style="9" customWidth="1"/>
    <col min="4364" max="4366" width="9.140625" style="9" customWidth="1"/>
    <col min="4367" max="4367" width="10.7109375" style="9" customWidth="1"/>
    <col min="4368" max="4595" width="9.140625" style="9"/>
    <col min="4596" max="4596" width="4.7109375" style="9" customWidth="1"/>
    <col min="4597" max="4597" width="10.140625" style="9" customWidth="1"/>
    <col min="4598" max="4598" width="16.140625" style="9" customWidth="1"/>
    <col min="4599" max="4599" width="6.28515625" style="9" customWidth="1"/>
    <col min="4600" max="4600" width="9.85546875" style="9" customWidth="1"/>
    <col min="4601" max="4601" width="9.140625" style="9" customWidth="1"/>
    <col min="4602" max="4603" width="6" style="9" customWidth="1"/>
    <col min="4604" max="4604" width="5.7109375" style="9" customWidth="1"/>
    <col min="4605" max="4608" width="4.85546875" style="9" customWidth="1"/>
    <col min="4609" max="4609" width="5.85546875" style="9" customWidth="1"/>
    <col min="4610" max="4610" width="6.28515625" style="9" customWidth="1"/>
    <col min="4611" max="4611" width="6" style="9" customWidth="1"/>
    <col min="4612" max="4615" width="4.7109375" style="9" customWidth="1"/>
    <col min="4616" max="4616" width="9.5703125" style="9" customWidth="1"/>
    <col min="4617" max="4617" width="7.5703125" style="9" customWidth="1"/>
    <col min="4618" max="4618" width="12.5703125" style="9" customWidth="1"/>
    <col min="4619" max="4619" width="7.28515625" style="9" customWidth="1"/>
    <col min="4620" max="4622" width="9.140625" style="9" customWidth="1"/>
    <col min="4623" max="4623" width="10.7109375" style="9" customWidth="1"/>
    <col min="4624" max="4851" width="9.140625" style="9"/>
    <col min="4852" max="4852" width="4.7109375" style="9" customWidth="1"/>
    <col min="4853" max="4853" width="10.140625" style="9" customWidth="1"/>
    <col min="4854" max="4854" width="16.140625" style="9" customWidth="1"/>
    <col min="4855" max="4855" width="6.28515625" style="9" customWidth="1"/>
    <col min="4856" max="4856" width="9.85546875" style="9" customWidth="1"/>
    <col min="4857" max="4857" width="9.140625" style="9" customWidth="1"/>
    <col min="4858" max="4859" width="6" style="9" customWidth="1"/>
    <col min="4860" max="4860" width="5.7109375" style="9" customWidth="1"/>
    <col min="4861" max="4864" width="4.85546875" style="9" customWidth="1"/>
    <col min="4865" max="4865" width="5.85546875" style="9" customWidth="1"/>
    <col min="4866" max="4866" width="6.28515625" style="9" customWidth="1"/>
    <col min="4867" max="4867" width="6" style="9" customWidth="1"/>
    <col min="4868" max="4871" width="4.7109375" style="9" customWidth="1"/>
    <col min="4872" max="4872" width="9.5703125" style="9" customWidth="1"/>
    <col min="4873" max="4873" width="7.5703125" style="9" customWidth="1"/>
    <col min="4874" max="4874" width="12.5703125" style="9" customWidth="1"/>
    <col min="4875" max="4875" width="7.28515625" style="9" customWidth="1"/>
    <col min="4876" max="4878" width="9.140625" style="9" customWidth="1"/>
    <col min="4879" max="4879" width="10.7109375" style="9" customWidth="1"/>
    <col min="4880" max="5107" width="9.140625" style="9"/>
    <col min="5108" max="5108" width="4.7109375" style="9" customWidth="1"/>
    <col min="5109" max="5109" width="10.140625" style="9" customWidth="1"/>
    <col min="5110" max="5110" width="16.140625" style="9" customWidth="1"/>
    <col min="5111" max="5111" width="6.28515625" style="9" customWidth="1"/>
    <col min="5112" max="5112" width="9.85546875" style="9" customWidth="1"/>
    <col min="5113" max="5113" width="9.140625" style="9" customWidth="1"/>
    <col min="5114" max="5115" width="6" style="9" customWidth="1"/>
    <col min="5116" max="5116" width="5.7109375" style="9" customWidth="1"/>
    <col min="5117" max="5120" width="4.85546875" style="9" customWidth="1"/>
    <col min="5121" max="5121" width="5.85546875" style="9" customWidth="1"/>
    <col min="5122" max="5122" width="6.28515625" style="9" customWidth="1"/>
    <col min="5123" max="5123" width="6" style="9" customWidth="1"/>
    <col min="5124" max="5127" width="4.7109375" style="9" customWidth="1"/>
    <col min="5128" max="5128" width="9.5703125" style="9" customWidth="1"/>
    <col min="5129" max="5129" width="7.5703125" style="9" customWidth="1"/>
    <col min="5130" max="5130" width="12.5703125" style="9" customWidth="1"/>
    <col min="5131" max="5131" width="7.28515625" style="9" customWidth="1"/>
    <col min="5132" max="5134" width="9.140625" style="9" customWidth="1"/>
    <col min="5135" max="5135" width="10.7109375" style="9" customWidth="1"/>
    <col min="5136" max="5363" width="9.140625" style="9"/>
    <col min="5364" max="5364" width="4.7109375" style="9" customWidth="1"/>
    <col min="5365" max="5365" width="10.140625" style="9" customWidth="1"/>
    <col min="5366" max="5366" width="16.140625" style="9" customWidth="1"/>
    <col min="5367" max="5367" width="6.28515625" style="9" customWidth="1"/>
    <col min="5368" max="5368" width="9.85546875" style="9" customWidth="1"/>
    <col min="5369" max="5369" width="9.140625" style="9" customWidth="1"/>
    <col min="5370" max="5371" width="6" style="9" customWidth="1"/>
    <col min="5372" max="5372" width="5.7109375" style="9" customWidth="1"/>
    <col min="5373" max="5376" width="4.85546875" style="9" customWidth="1"/>
    <col min="5377" max="5377" width="5.85546875" style="9" customWidth="1"/>
    <col min="5378" max="5378" width="6.28515625" style="9" customWidth="1"/>
    <col min="5379" max="5379" width="6" style="9" customWidth="1"/>
    <col min="5380" max="5383" width="4.7109375" style="9" customWidth="1"/>
    <col min="5384" max="5384" width="9.5703125" style="9" customWidth="1"/>
    <col min="5385" max="5385" width="7.5703125" style="9" customWidth="1"/>
    <col min="5386" max="5386" width="12.5703125" style="9" customWidth="1"/>
    <col min="5387" max="5387" width="7.28515625" style="9" customWidth="1"/>
    <col min="5388" max="5390" width="9.140625" style="9" customWidth="1"/>
    <col min="5391" max="5391" width="10.7109375" style="9" customWidth="1"/>
    <col min="5392" max="5619" width="9.140625" style="9"/>
    <col min="5620" max="5620" width="4.7109375" style="9" customWidth="1"/>
    <col min="5621" max="5621" width="10.140625" style="9" customWidth="1"/>
    <col min="5622" max="5622" width="16.140625" style="9" customWidth="1"/>
    <col min="5623" max="5623" width="6.28515625" style="9" customWidth="1"/>
    <col min="5624" max="5624" width="9.85546875" style="9" customWidth="1"/>
    <col min="5625" max="5625" width="9.140625" style="9" customWidth="1"/>
    <col min="5626" max="5627" width="6" style="9" customWidth="1"/>
    <col min="5628" max="5628" width="5.7109375" style="9" customWidth="1"/>
    <col min="5629" max="5632" width="4.85546875" style="9" customWidth="1"/>
    <col min="5633" max="5633" width="5.85546875" style="9" customWidth="1"/>
    <col min="5634" max="5634" width="6.28515625" style="9" customWidth="1"/>
    <col min="5635" max="5635" width="6" style="9" customWidth="1"/>
    <col min="5636" max="5639" width="4.7109375" style="9" customWidth="1"/>
    <col min="5640" max="5640" width="9.5703125" style="9" customWidth="1"/>
    <col min="5641" max="5641" width="7.5703125" style="9" customWidth="1"/>
    <col min="5642" max="5642" width="12.5703125" style="9" customWidth="1"/>
    <col min="5643" max="5643" width="7.28515625" style="9" customWidth="1"/>
    <col min="5644" max="5646" width="9.140625" style="9" customWidth="1"/>
    <col min="5647" max="5647" width="10.7109375" style="9" customWidth="1"/>
    <col min="5648" max="5875" width="9.140625" style="9"/>
    <col min="5876" max="5876" width="4.7109375" style="9" customWidth="1"/>
    <col min="5877" max="5877" width="10.140625" style="9" customWidth="1"/>
    <col min="5878" max="5878" width="16.140625" style="9" customWidth="1"/>
    <col min="5879" max="5879" width="6.28515625" style="9" customWidth="1"/>
    <col min="5880" max="5880" width="9.85546875" style="9" customWidth="1"/>
    <col min="5881" max="5881" width="9.140625" style="9" customWidth="1"/>
    <col min="5882" max="5883" width="6" style="9" customWidth="1"/>
    <col min="5884" max="5884" width="5.7109375" style="9" customWidth="1"/>
    <col min="5885" max="5888" width="4.85546875" style="9" customWidth="1"/>
    <col min="5889" max="5889" width="5.85546875" style="9" customWidth="1"/>
    <col min="5890" max="5890" width="6.28515625" style="9" customWidth="1"/>
    <col min="5891" max="5891" width="6" style="9" customWidth="1"/>
    <col min="5892" max="5895" width="4.7109375" style="9" customWidth="1"/>
    <col min="5896" max="5896" width="9.5703125" style="9" customWidth="1"/>
    <col min="5897" max="5897" width="7.5703125" style="9" customWidth="1"/>
    <col min="5898" max="5898" width="12.5703125" style="9" customWidth="1"/>
    <col min="5899" max="5899" width="7.28515625" style="9" customWidth="1"/>
    <col min="5900" max="5902" width="9.140625" style="9" customWidth="1"/>
    <col min="5903" max="5903" width="10.7109375" style="9" customWidth="1"/>
    <col min="5904" max="6131" width="9.140625" style="9"/>
    <col min="6132" max="6132" width="4.7109375" style="9" customWidth="1"/>
    <col min="6133" max="6133" width="10.140625" style="9" customWidth="1"/>
    <col min="6134" max="6134" width="16.140625" style="9" customWidth="1"/>
    <col min="6135" max="6135" width="6.28515625" style="9" customWidth="1"/>
    <col min="6136" max="6136" width="9.85546875" style="9" customWidth="1"/>
    <col min="6137" max="6137" width="9.140625" style="9" customWidth="1"/>
    <col min="6138" max="6139" width="6" style="9" customWidth="1"/>
    <col min="6140" max="6140" width="5.7109375" style="9" customWidth="1"/>
    <col min="6141" max="6144" width="4.85546875" style="9" customWidth="1"/>
    <col min="6145" max="6145" width="5.85546875" style="9" customWidth="1"/>
    <col min="6146" max="6146" width="6.28515625" style="9" customWidth="1"/>
    <col min="6147" max="6147" width="6" style="9" customWidth="1"/>
    <col min="6148" max="6151" width="4.7109375" style="9" customWidth="1"/>
    <col min="6152" max="6152" width="9.5703125" style="9" customWidth="1"/>
    <col min="6153" max="6153" width="7.5703125" style="9" customWidth="1"/>
    <col min="6154" max="6154" width="12.5703125" style="9" customWidth="1"/>
    <col min="6155" max="6155" width="7.28515625" style="9" customWidth="1"/>
    <col min="6156" max="6158" width="9.140625" style="9" customWidth="1"/>
    <col min="6159" max="6159" width="10.7109375" style="9" customWidth="1"/>
    <col min="6160" max="6387" width="9.140625" style="9"/>
    <col min="6388" max="6388" width="4.7109375" style="9" customWidth="1"/>
    <col min="6389" max="6389" width="10.140625" style="9" customWidth="1"/>
    <col min="6390" max="6390" width="16.140625" style="9" customWidth="1"/>
    <col min="6391" max="6391" width="6.28515625" style="9" customWidth="1"/>
    <col min="6392" max="6392" width="9.85546875" style="9" customWidth="1"/>
    <col min="6393" max="6393" width="9.140625" style="9" customWidth="1"/>
    <col min="6394" max="6395" width="6" style="9" customWidth="1"/>
    <col min="6396" max="6396" width="5.7109375" style="9" customWidth="1"/>
    <col min="6397" max="6400" width="4.85546875" style="9" customWidth="1"/>
    <col min="6401" max="6401" width="5.85546875" style="9" customWidth="1"/>
    <col min="6402" max="6402" width="6.28515625" style="9" customWidth="1"/>
    <col min="6403" max="6403" width="6" style="9" customWidth="1"/>
    <col min="6404" max="6407" width="4.7109375" style="9" customWidth="1"/>
    <col min="6408" max="6408" width="9.5703125" style="9" customWidth="1"/>
    <col min="6409" max="6409" width="7.5703125" style="9" customWidth="1"/>
    <col min="6410" max="6410" width="12.5703125" style="9" customWidth="1"/>
    <col min="6411" max="6411" width="7.28515625" style="9" customWidth="1"/>
    <col min="6412" max="6414" width="9.140625" style="9" customWidth="1"/>
    <col min="6415" max="6415" width="10.7109375" style="9" customWidth="1"/>
    <col min="6416" max="6643" width="9.140625" style="9"/>
    <col min="6644" max="6644" width="4.7109375" style="9" customWidth="1"/>
    <col min="6645" max="6645" width="10.140625" style="9" customWidth="1"/>
    <col min="6646" max="6646" width="16.140625" style="9" customWidth="1"/>
    <col min="6647" max="6647" width="6.28515625" style="9" customWidth="1"/>
    <col min="6648" max="6648" width="9.85546875" style="9" customWidth="1"/>
    <col min="6649" max="6649" width="9.140625" style="9" customWidth="1"/>
    <col min="6650" max="6651" width="6" style="9" customWidth="1"/>
    <col min="6652" max="6652" width="5.7109375" style="9" customWidth="1"/>
    <col min="6653" max="6656" width="4.85546875" style="9" customWidth="1"/>
    <col min="6657" max="6657" width="5.85546875" style="9" customWidth="1"/>
    <col min="6658" max="6658" width="6.28515625" style="9" customWidth="1"/>
    <col min="6659" max="6659" width="6" style="9" customWidth="1"/>
    <col min="6660" max="6663" width="4.7109375" style="9" customWidth="1"/>
    <col min="6664" max="6664" width="9.5703125" style="9" customWidth="1"/>
    <col min="6665" max="6665" width="7.5703125" style="9" customWidth="1"/>
    <col min="6666" max="6666" width="12.5703125" style="9" customWidth="1"/>
    <col min="6667" max="6667" width="7.28515625" style="9" customWidth="1"/>
    <col min="6668" max="6670" width="9.140625" style="9" customWidth="1"/>
    <col min="6671" max="6671" width="10.7109375" style="9" customWidth="1"/>
    <col min="6672" max="6899" width="9.140625" style="9"/>
    <col min="6900" max="6900" width="4.7109375" style="9" customWidth="1"/>
    <col min="6901" max="6901" width="10.140625" style="9" customWidth="1"/>
    <col min="6902" max="6902" width="16.140625" style="9" customWidth="1"/>
    <col min="6903" max="6903" width="6.28515625" style="9" customWidth="1"/>
    <col min="6904" max="6904" width="9.85546875" style="9" customWidth="1"/>
    <col min="6905" max="6905" width="9.140625" style="9" customWidth="1"/>
    <col min="6906" max="6907" width="6" style="9" customWidth="1"/>
    <col min="6908" max="6908" width="5.7109375" style="9" customWidth="1"/>
    <col min="6909" max="6912" width="4.85546875" style="9" customWidth="1"/>
    <col min="6913" max="6913" width="5.85546875" style="9" customWidth="1"/>
    <col min="6914" max="6914" width="6.28515625" style="9" customWidth="1"/>
    <col min="6915" max="6915" width="6" style="9" customWidth="1"/>
    <col min="6916" max="6919" width="4.7109375" style="9" customWidth="1"/>
    <col min="6920" max="6920" width="9.5703125" style="9" customWidth="1"/>
    <col min="6921" max="6921" width="7.5703125" style="9" customWidth="1"/>
    <col min="6922" max="6922" width="12.5703125" style="9" customWidth="1"/>
    <col min="6923" max="6923" width="7.28515625" style="9" customWidth="1"/>
    <col min="6924" max="6926" width="9.140625" style="9" customWidth="1"/>
    <col min="6927" max="6927" width="10.7109375" style="9" customWidth="1"/>
    <col min="6928" max="7155" width="9.140625" style="9"/>
    <col min="7156" max="7156" width="4.7109375" style="9" customWidth="1"/>
    <col min="7157" max="7157" width="10.140625" style="9" customWidth="1"/>
    <col min="7158" max="7158" width="16.140625" style="9" customWidth="1"/>
    <col min="7159" max="7159" width="6.28515625" style="9" customWidth="1"/>
    <col min="7160" max="7160" width="9.85546875" style="9" customWidth="1"/>
    <col min="7161" max="7161" width="9.140625" style="9" customWidth="1"/>
    <col min="7162" max="7163" width="6" style="9" customWidth="1"/>
    <col min="7164" max="7164" width="5.7109375" style="9" customWidth="1"/>
    <col min="7165" max="7168" width="4.85546875" style="9" customWidth="1"/>
    <col min="7169" max="7169" width="5.85546875" style="9" customWidth="1"/>
    <col min="7170" max="7170" width="6.28515625" style="9" customWidth="1"/>
    <col min="7171" max="7171" width="6" style="9" customWidth="1"/>
    <col min="7172" max="7175" width="4.7109375" style="9" customWidth="1"/>
    <col min="7176" max="7176" width="9.5703125" style="9" customWidth="1"/>
    <col min="7177" max="7177" width="7.5703125" style="9" customWidth="1"/>
    <col min="7178" max="7178" width="12.5703125" style="9" customWidth="1"/>
    <col min="7179" max="7179" width="7.28515625" style="9" customWidth="1"/>
    <col min="7180" max="7182" width="9.140625" style="9" customWidth="1"/>
    <col min="7183" max="7183" width="10.7109375" style="9" customWidth="1"/>
    <col min="7184" max="7411" width="9.140625" style="9"/>
    <col min="7412" max="7412" width="4.7109375" style="9" customWidth="1"/>
    <col min="7413" max="7413" width="10.140625" style="9" customWidth="1"/>
    <col min="7414" max="7414" width="16.140625" style="9" customWidth="1"/>
    <col min="7415" max="7415" width="6.28515625" style="9" customWidth="1"/>
    <col min="7416" max="7416" width="9.85546875" style="9" customWidth="1"/>
    <col min="7417" max="7417" width="9.140625" style="9" customWidth="1"/>
    <col min="7418" max="7419" width="6" style="9" customWidth="1"/>
    <col min="7420" max="7420" width="5.7109375" style="9" customWidth="1"/>
    <col min="7421" max="7424" width="4.85546875" style="9" customWidth="1"/>
    <col min="7425" max="7425" width="5.85546875" style="9" customWidth="1"/>
    <col min="7426" max="7426" width="6.28515625" style="9" customWidth="1"/>
    <col min="7427" max="7427" width="6" style="9" customWidth="1"/>
    <col min="7428" max="7431" width="4.7109375" style="9" customWidth="1"/>
    <col min="7432" max="7432" width="9.5703125" style="9" customWidth="1"/>
    <col min="7433" max="7433" width="7.5703125" style="9" customWidth="1"/>
    <col min="7434" max="7434" width="12.5703125" style="9" customWidth="1"/>
    <col min="7435" max="7435" width="7.28515625" style="9" customWidth="1"/>
    <col min="7436" max="7438" width="9.140625" style="9" customWidth="1"/>
    <col min="7439" max="7439" width="10.7109375" style="9" customWidth="1"/>
    <col min="7440" max="7667" width="9.140625" style="9"/>
    <col min="7668" max="7668" width="4.7109375" style="9" customWidth="1"/>
    <col min="7669" max="7669" width="10.140625" style="9" customWidth="1"/>
    <col min="7670" max="7670" width="16.140625" style="9" customWidth="1"/>
    <col min="7671" max="7671" width="6.28515625" style="9" customWidth="1"/>
    <col min="7672" max="7672" width="9.85546875" style="9" customWidth="1"/>
    <col min="7673" max="7673" width="9.140625" style="9" customWidth="1"/>
    <col min="7674" max="7675" width="6" style="9" customWidth="1"/>
    <col min="7676" max="7676" width="5.7109375" style="9" customWidth="1"/>
    <col min="7677" max="7680" width="4.85546875" style="9" customWidth="1"/>
    <col min="7681" max="7681" width="5.85546875" style="9" customWidth="1"/>
    <col min="7682" max="7682" width="6.28515625" style="9" customWidth="1"/>
    <col min="7683" max="7683" width="6" style="9" customWidth="1"/>
    <col min="7684" max="7687" width="4.7109375" style="9" customWidth="1"/>
    <col min="7688" max="7688" width="9.5703125" style="9" customWidth="1"/>
    <col min="7689" max="7689" width="7.5703125" style="9" customWidth="1"/>
    <col min="7690" max="7690" width="12.5703125" style="9" customWidth="1"/>
    <col min="7691" max="7691" width="7.28515625" style="9" customWidth="1"/>
    <col min="7692" max="7694" width="9.140625" style="9" customWidth="1"/>
    <col min="7695" max="7695" width="10.7109375" style="9" customWidth="1"/>
    <col min="7696" max="7923" width="9.140625" style="9"/>
    <col min="7924" max="7924" width="4.7109375" style="9" customWidth="1"/>
    <col min="7925" max="7925" width="10.140625" style="9" customWidth="1"/>
    <col min="7926" max="7926" width="16.140625" style="9" customWidth="1"/>
    <col min="7927" max="7927" width="6.28515625" style="9" customWidth="1"/>
    <col min="7928" max="7928" width="9.85546875" style="9" customWidth="1"/>
    <col min="7929" max="7929" width="9.140625" style="9" customWidth="1"/>
    <col min="7930" max="7931" width="6" style="9" customWidth="1"/>
    <col min="7932" max="7932" width="5.7109375" style="9" customWidth="1"/>
    <col min="7933" max="7936" width="4.85546875" style="9" customWidth="1"/>
    <col min="7937" max="7937" width="5.85546875" style="9" customWidth="1"/>
    <col min="7938" max="7938" width="6.28515625" style="9" customWidth="1"/>
    <col min="7939" max="7939" width="6" style="9" customWidth="1"/>
    <col min="7940" max="7943" width="4.7109375" style="9" customWidth="1"/>
    <col min="7944" max="7944" width="9.5703125" style="9" customWidth="1"/>
    <col min="7945" max="7945" width="7.5703125" style="9" customWidth="1"/>
    <col min="7946" max="7946" width="12.5703125" style="9" customWidth="1"/>
    <col min="7947" max="7947" width="7.28515625" style="9" customWidth="1"/>
    <col min="7948" max="7950" width="9.140625" style="9" customWidth="1"/>
    <col min="7951" max="7951" width="10.7109375" style="9" customWidth="1"/>
    <col min="7952" max="8179" width="9.140625" style="9"/>
    <col min="8180" max="8180" width="4.7109375" style="9" customWidth="1"/>
    <col min="8181" max="8181" width="10.140625" style="9" customWidth="1"/>
    <col min="8182" max="8182" width="16.140625" style="9" customWidth="1"/>
    <col min="8183" max="8183" width="6.28515625" style="9" customWidth="1"/>
    <col min="8184" max="8184" width="9.85546875" style="9" customWidth="1"/>
    <col min="8185" max="8185" width="9.140625" style="9" customWidth="1"/>
    <col min="8186" max="8187" width="6" style="9" customWidth="1"/>
    <col min="8188" max="8188" width="5.7109375" style="9" customWidth="1"/>
    <col min="8189" max="8192" width="4.85546875" style="9" customWidth="1"/>
    <col min="8193" max="8193" width="5.85546875" style="9" customWidth="1"/>
    <col min="8194" max="8194" width="6.28515625" style="9" customWidth="1"/>
    <col min="8195" max="8195" width="6" style="9" customWidth="1"/>
    <col min="8196" max="8199" width="4.7109375" style="9" customWidth="1"/>
    <col min="8200" max="8200" width="9.5703125" style="9" customWidth="1"/>
    <col min="8201" max="8201" width="7.5703125" style="9" customWidth="1"/>
    <col min="8202" max="8202" width="12.5703125" style="9" customWidth="1"/>
    <col min="8203" max="8203" width="7.28515625" style="9" customWidth="1"/>
    <col min="8204" max="8206" width="9.140625" style="9" customWidth="1"/>
    <col min="8207" max="8207" width="10.7109375" style="9" customWidth="1"/>
    <col min="8208" max="8435" width="9.140625" style="9"/>
    <col min="8436" max="8436" width="4.7109375" style="9" customWidth="1"/>
    <col min="8437" max="8437" width="10.140625" style="9" customWidth="1"/>
    <col min="8438" max="8438" width="16.140625" style="9" customWidth="1"/>
    <col min="8439" max="8439" width="6.28515625" style="9" customWidth="1"/>
    <col min="8440" max="8440" width="9.85546875" style="9" customWidth="1"/>
    <col min="8441" max="8441" width="9.140625" style="9" customWidth="1"/>
    <col min="8442" max="8443" width="6" style="9" customWidth="1"/>
    <col min="8444" max="8444" width="5.7109375" style="9" customWidth="1"/>
    <col min="8445" max="8448" width="4.85546875" style="9" customWidth="1"/>
    <col min="8449" max="8449" width="5.85546875" style="9" customWidth="1"/>
    <col min="8450" max="8450" width="6.28515625" style="9" customWidth="1"/>
    <col min="8451" max="8451" width="6" style="9" customWidth="1"/>
    <col min="8452" max="8455" width="4.7109375" style="9" customWidth="1"/>
    <col min="8456" max="8456" width="9.5703125" style="9" customWidth="1"/>
    <col min="8457" max="8457" width="7.5703125" style="9" customWidth="1"/>
    <col min="8458" max="8458" width="12.5703125" style="9" customWidth="1"/>
    <col min="8459" max="8459" width="7.28515625" style="9" customWidth="1"/>
    <col min="8460" max="8462" width="9.140625" style="9" customWidth="1"/>
    <col min="8463" max="8463" width="10.7109375" style="9" customWidth="1"/>
    <col min="8464" max="8691" width="9.140625" style="9"/>
    <col min="8692" max="8692" width="4.7109375" style="9" customWidth="1"/>
    <col min="8693" max="8693" width="10.140625" style="9" customWidth="1"/>
    <col min="8694" max="8694" width="16.140625" style="9" customWidth="1"/>
    <col min="8695" max="8695" width="6.28515625" style="9" customWidth="1"/>
    <col min="8696" max="8696" width="9.85546875" style="9" customWidth="1"/>
    <col min="8697" max="8697" width="9.140625" style="9" customWidth="1"/>
    <col min="8698" max="8699" width="6" style="9" customWidth="1"/>
    <col min="8700" max="8700" width="5.7109375" style="9" customWidth="1"/>
    <col min="8701" max="8704" width="4.85546875" style="9" customWidth="1"/>
    <col min="8705" max="8705" width="5.85546875" style="9" customWidth="1"/>
    <col min="8706" max="8706" width="6.28515625" style="9" customWidth="1"/>
    <col min="8707" max="8707" width="6" style="9" customWidth="1"/>
    <col min="8708" max="8711" width="4.7109375" style="9" customWidth="1"/>
    <col min="8712" max="8712" width="9.5703125" style="9" customWidth="1"/>
    <col min="8713" max="8713" width="7.5703125" style="9" customWidth="1"/>
    <col min="8714" max="8714" width="12.5703125" style="9" customWidth="1"/>
    <col min="8715" max="8715" width="7.28515625" style="9" customWidth="1"/>
    <col min="8716" max="8718" width="9.140625" style="9" customWidth="1"/>
    <col min="8719" max="8719" width="10.7109375" style="9" customWidth="1"/>
    <col min="8720" max="8947" width="9.140625" style="9"/>
    <col min="8948" max="8948" width="4.7109375" style="9" customWidth="1"/>
    <col min="8949" max="8949" width="10.140625" style="9" customWidth="1"/>
    <col min="8950" max="8950" width="16.140625" style="9" customWidth="1"/>
    <col min="8951" max="8951" width="6.28515625" style="9" customWidth="1"/>
    <col min="8952" max="8952" width="9.85546875" style="9" customWidth="1"/>
    <col min="8953" max="8953" width="9.140625" style="9" customWidth="1"/>
    <col min="8954" max="8955" width="6" style="9" customWidth="1"/>
    <col min="8956" max="8956" width="5.7109375" style="9" customWidth="1"/>
    <col min="8957" max="8960" width="4.85546875" style="9" customWidth="1"/>
    <col min="8961" max="8961" width="5.85546875" style="9" customWidth="1"/>
    <col min="8962" max="8962" width="6.28515625" style="9" customWidth="1"/>
    <col min="8963" max="8963" width="6" style="9" customWidth="1"/>
    <col min="8964" max="8967" width="4.7109375" style="9" customWidth="1"/>
    <col min="8968" max="8968" width="9.5703125" style="9" customWidth="1"/>
    <col min="8969" max="8969" width="7.5703125" style="9" customWidth="1"/>
    <col min="8970" max="8970" width="12.5703125" style="9" customWidth="1"/>
    <col min="8971" max="8971" width="7.28515625" style="9" customWidth="1"/>
    <col min="8972" max="8974" width="9.140625" style="9" customWidth="1"/>
    <col min="8975" max="8975" width="10.7109375" style="9" customWidth="1"/>
    <col min="8976" max="9203" width="9.140625" style="9"/>
    <col min="9204" max="9204" width="4.7109375" style="9" customWidth="1"/>
    <col min="9205" max="9205" width="10.140625" style="9" customWidth="1"/>
    <col min="9206" max="9206" width="16.140625" style="9" customWidth="1"/>
    <col min="9207" max="9207" width="6.28515625" style="9" customWidth="1"/>
    <col min="9208" max="9208" width="9.85546875" style="9" customWidth="1"/>
    <col min="9209" max="9209" width="9.140625" style="9" customWidth="1"/>
    <col min="9210" max="9211" width="6" style="9" customWidth="1"/>
    <col min="9212" max="9212" width="5.7109375" style="9" customWidth="1"/>
    <col min="9213" max="9216" width="4.85546875" style="9" customWidth="1"/>
    <col min="9217" max="9217" width="5.85546875" style="9" customWidth="1"/>
    <col min="9218" max="9218" width="6.28515625" style="9" customWidth="1"/>
    <col min="9219" max="9219" width="6" style="9" customWidth="1"/>
    <col min="9220" max="9223" width="4.7109375" style="9" customWidth="1"/>
    <col min="9224" max="9224" width="9.5703125" style="9" customWidth="1"/>
    <col min="9225" max="9225" width="7.5703125" style="9" customWidth="1"/>
    <col min="9226" max="9226" width="12.5703125" style="9" customWidth="1"/>
    <col min="9227" max="9227" width="7.28515625" style="9" customWidth="1"/>
    <col min="9228" max="9230" width="9.140625" style="9" customWidth="1"/>
    <col min="9231" max="9231" width="10.7109375" style="9" customWidth="1"/>
    <col min="9232" max="9459" width="9.140625" style="9"/>
    <col min="9460" max="9460" width="4.7109375" style="9" customWidth="1"/>
    <col min="9461" max="9461" width="10.140625" style="9" customWidth="1"/>
    <col min="9462" max="9462" width="16.140625" style="9" customWidth="1"/>
    <col min="9463" max="9463" width="6.28515625" style="9" customWidth="1"/>
    <col min="9464" max="9464" width="9.85546875" style="9" customWidth="1"/>
    <col min="9465" max="9465" width="9.140625" style="9" customWidth="1"/>
    <col min="9466" max="9467" width="6" style="9" customWidth="1"/>
    <col min="9468" max="9468" width="5.7109375" style="9" customWidth="1"/>
    <col min="9469" max="9472" width="4.85546875" style="9" customWidth="1"/>
    <col min="9473" max="9473" width="5.85546875" style="9" customWidth="1"/>
    <col min="9474" max="9474" width="6.28515625" style="9" customWidth="1"/>
    <col min="9475" max="9475" width="6" style="9" customWidth="1"/>
    <col min="9476" max="9479" width="4.7109375" style="9" customWidth="1"/>
    <col min="9480" max="9480" width="9.5703125" style="9" customWidth="1"/>
    <col min="9481" max="9481" width="7.5703125" style="9" customWidth="1"/>
    <col min="9482" max="9482" width="12.5703125" style="9" customWidth="1"/>
    <col min="9483" max="9483" width="7.28515625" style="9" customWidth="1"/>
    <col min="9484" max="9486" width="9.140625" style="9" customWidth="1"/>
    <col min="9487" max="9487" width="10.7109375" style="9" customWidth="1"/>
    <col min="9488" max="9715" width="9.140625" style="9"/>
    <col min="9716" max="9716" width="4.7109375" style="9" customWidth="1"/>
    <col min="9717" max="9717" width="10.140625" style="9" customWidth="1"/>
    <col min="9718" max="9718" width="16.140625" style="9" customWidth="1"/>
    <col min="9719" max="9719" width="6.28515625" style="9" customWidth="1"/>
    <col min="9720" max="9720" width="9.85546875" style="9" customWidth="1"/>
    <col min="9721" max="9721" width="9.140625" style="9" customWidth="1"/>
    <col min="9722" max="9723" width="6" style="9" customWidth="1"/>
    <col min="9724" max="9724" width="5.7109375" style="9" customWidth="1"/>
    <col min="9725" max="9728" width="4.85546875" style="9" customWidth="1"/>
    <col min="9729" max="9729" width="5.85546875" style="9" customWidth="1"/>
    <col min="9730" max="9730" width="6.28515625" style="9" customWidth="1"/>
    <col min="9731" max="9731" width="6" style="9" customWidth="1"/>
    <col min="9732" max="9735" width="4.7109375" style="9" customWidth="1"/>
    <col min="9736" max="9736" width="9.5703125" style="9" customWidth="1"/>
    <col min="9737" max="9737" width="7.5703125" style="9" customWidth="1"/>
    <col min="9738" max="9738" width="12.5703125" style="9" customWidth="1"/>
    <col min="9739" max="9739" width="7.28515625" style="9" customWidth="1"/>
    <col min="9740" max="9742" width="9.140625" style="9" customWidth="1"/>
    <col min="9743" max="9743" width="10.7109375" style="9" customWidth="1"/>
    <col min="9744" max="9971" width="9.140625" style="9"/>
    <col min="9972" max="9972" width="4.7109375" style="9" customWidth="1"/>
    <col min="9973" max="9973" width="10.140625" style="9" customWidth="1"/>
    <col min="9974" max="9974" width="16.140625" style="9" customWidth="1"/>
    <col min="9975" max="9975" width="6.28515625" style="9" customWidth="1"/>
    <col min="9976" max="9976" width="9.85546875" style="9" customWidth="1"/>
    <col min="9977" max="9977" width="9.140625" style="9" customWidth="1"/>
    <col min="9978" max="9979" width="6" style="9" customWidth="1"/>
    <col min="9980" max="9980" width="5.7109375" style="9" customWidth="1"/>
    <col min="9981" max="9984" width="4.85546875" style="9" customWidth="1"/>
    <col min="9985" max="9985" width="5.85546875" style="9" customWidth="1"/>
    <col min="9986" max="9986" width="6.28515625" style="9" customWidth="1"/>
    <col min="9987" max="9987" width="6" style="9" customWidth="1"/>
    <col min="9988" max="9991" width="4.7109375" style="9" customWidth="1"/>
    <col min="9992" max="9992" width="9.5703125" style="9" customWidth="1"/>
    <col min="9993" max="9993" width="7.5703125" style="9" customWidth="1"/>
    <col min="9994" max="9994" width="12.5703125" style="9" customWidth="1"/>
    <col min="9995" max="9995" width="7.28515625" style="9" customWidth="1"/>
    <col min="9996" max="9998" width="9.140625" style="9" customWidth="1"/>
    <col min="9999" max="9999" width="10.7109375" style="9" customWidth="1"/>
    <col min="10000" max="10227" width="9.140625" style="9"/>
    <col min="10228" max="10228" width="4.7109375" style="9" customWidth="1"/>
    <col min="10229" max="10229" width="10.140625" style="9" customWidth="1"/>
    <col min="10230" max="10230" width="16.140625" style="9" customWidth="1"/>
    <col min="10231" max="10231" width="6.28515625" style="9" customWidth="1"/>
    <col min="10232" max="10232" width="9.85546875" style="9" customWidth="1"/>
    <col min="10233" max="10233" width="9.140625" style="9" customWidth="1"/>
    <col min="10234" max="10235" width="6" style="9" customWidth="1"/>
    <col min="10236" max="10236" width="5.7109375" style="9" customWidth="1"/>
    <col min="10237" max="10240" width="4.85546875" style="9" customWidth="1"/>
    <col min="10241" max="10241" width="5.85546875" style="9" customWidth="1"/>
    <col min="10242" max="10242" width="6.28515625" style="9" customWidth="1"/>
    <col min="10243" max="10243" width="6" style="9" customWidth="1"/>
    <col min="10244" max="10247" width="4.7109375" style="9" customWidth="1"/>
    <col min="10248" max="10248" width="9.5703125" style="9" customWidth="1"/>
    <col min="10249" max="10249" width="7.5703125" style="9" customWidth="1"/>
    <col min="10250" max="10250" width="12.5703125" style="9" customWidth="1"/>
    <col min="10251" max="10251" width="7.28515625" style="9" customWidth="1"/>
    <col min="10252" max="10254" width="9.140625" style="9" customWidth="1"/>
    <col min="10255" max="10255" width="10.7109375" style="9" customWidth="1"/>
    <col min="10256" max="10483" width="9.140625" style="9"/>
    <col min="10484" max="10484" width="4.7109375" style="9" customWidth="1"/>
    <col min="10485" max="10485" width="10.140625" style="9" customWidth="1"/>
    <col min="10486" max="10486" width="16.140625" style="9" customWidth="1"/>
    <col min="10487" max="10487" width="6.28515625" style="9" customWidth="1"/>
    <col min="10488" max="10488" width="9.85546875" style="9" customWidth="1"/>
    <col min="10489" max="10489" width="9.140625" style="9" customWidth="1"/>
    <col min="10490" max="10491" width="6" style="9" customWidth="1"/>
    <col min="10492" max="10492" width="5.7109375" style="9" customWidth="1"/>
    <col min="10493" max="10496" width="4.85546875" style="9" customWidth="1"/>
    <col min="10497" max="10497" width="5.85546875" style="9" customWidth="1"/>
    <col min="10498" max="10498" width="6.28515625" style="9" customWidth="1"/>
    <col min="10499" max="10499" width="6" style="9" customWidth="1"/>
    <col min="10500" max="10503" width="4.7109375" style="9" customWidth="1"/>
    <col min="10504" max="10504" width="9.5703125" style="9" customWidth="1"/>
    <col min="10505" max="10505" width="7.5703125" style="9" customWidth="1"/>
    <col min="10506" max="10506" width="12.5703125" style="9" customWidth="1"/>
    <col min="10507" max="10507" width="7.28515625" style="9" customWidth="1"/>
    <col min="10508" max="10510" width="9.140625" style="9" customWidth="1"/>
    <col min="10511" max="10511" width="10.7109375" style="9" customWidth="1"/>
    <col min="10512" max="10739" width="9.140625" style="9"/>
    <col min="10740" max="10740" width="4.7109375" style="9" customWidth="1"/>
    <col min="10741" max="10741" width="10.140625" style="9" customWidth="1"/>
    <col min="10742" max="10742" width="16.140625" style="9" customWidth="1"/>
    <col min="10743" max="10743" width="6.28515625" style="9" customWidth="1"/>
    <col min="10744" max="10744" width="9.85546875" style="9" customWidth="1"/>
    <col min="10745" max="10745" width="9.140625" style="9" customWidth="1"/>
    <col min="10746" max="10747" width="6" style="9" customWidth="1"/>
    <col min="10748" max="10748" width="5.7109375" style="9" customWidth="1"/>
    <col min="10749" max="10752" width="4.85546875" style="9" customWidth="1"/>
    <col min="10753" max="10753" width="5.85546875" style="9" customWidth="1"/>
    <col min="10754" max="10754" width="6.28515625" style="9" customWidth="1"/>
    <col min="10755" max="10755" width="6" style="9" customWidth="1"/>
    <col min="10756" max="10759" width="4.7109375" style="9" customWidth="1"/>
    <col min="10760" max="10760" width="9.5703125" style="9" customWidth="1"/>
    <col min="10761" max="10761" width="7.5703125" style="9" customWidth="1"/>
    <col min="10762" max="10762" width="12.5703125" style="9" customWidth="1"/>
    <col min="10763" max="10763" width="7.28515625" style="9" customWidth="1"/>
    <col min="10764" max="10766" width="9.140625" style="9" customWidth="1"/>
    <col min="10767" max="10767" width="10.7109375" style="9" customWidth="1"/>
    <col min="10768" max="10995" width="9.140625" style="9"/>
    <col min="10996" max="10996" width="4.7109375" style="9" customWidth="1"/>
    <col min="10997" max="10997" width="10.140625" style="9" customWidth="1"/>
    <col min="10998" max="10998" width="16.140625" style="9" customWidth="1"/>
    <col min="10999" max="10999" width="6.28515625" style="9" customWidth="1"/>
    <col min="11000" max="11000" width="9.85546875" style="9" customWidth="1"/>
    <col min="11001" max="11001" width="9.140625" style="9" customWidth="1"/>
    <col min="11002" max="11003" width="6" style="9" customWidth="1"/>
    <col min="11004" max="11004" width="5.7109375" style="9" customWidth="1"/>
    <col min="11005" max="11008" width="4.85546875" style="9" customWidth="1"/>
    <col min="11009" max="11009" width="5.85546875" style="9" customWidth="1"/>
    <col min="11010" max="11010" width="6.28515625" style="9" customWidth="1"/>
    <col min="11011" max="11011" width="6" style="9" customWidth="1"/>
    <col min="11012" max="11015" width="4.7109375" style="9" customWidth="1"/>
    <col min="11016" max="11016" width="9.5703125" style="9" customWidth="1"/>
    <col min="11017" max="11017" width="7.5703125" style="9" customWidth="1"/>
    <col min="11018" max="11018" width="12.5703125" style="9" customWidth="1"/>
    <col min="11019" max="11019" width="7.28515625" style="9" customWidth="1"/>
    <col min="11020" max="11022" width="9.140625" style="9" customWidth="1"/>
    <col min="11023" max="11023" width="10.7109375" style="9" customWidth="1"/>
    <col min="11024" max="11251" width="9.140625" style="9"/>
    <col min="11252" max="11252" width="4.7109375" style="9" customWidth="1"/>
    <col min="11253" max="11253" width="10.140625" style="9" customWidth="1"/>
    <col min="11254" max="11254" width="16.140625" style="9" customWidth="1"/>
    <col min="11255" max="11255" width="6.28515625" style="9" customWidth="1"/>
    <col min="11256" max="11256" width="9.85546875" style="9" customWidth="1"/>
    <col min="11257" max="11257" width="9.140625" style="9" customWidth="1"/>
    <col min="11258" max="11259" width="6" style="9" customWidth="1"/>
    <col min="11260" max="11260" width="5.7109375" style="9" customWidth="1"/>
    <col min="11261" max="11264" width="4.85546875" style="9" customWidth="1"/>
    <col min="11265" max="11265" width="5.85546875" style="9" customWidth="1"/>
    <col min="11266" max="11266" width="6.28515625" style="9" customWidth="1"/>
    <col min="11267" max="11267" width="6" style="9" customWidth="1"/>
    <col min="11268" max="11271" width="4.7109375" style="9" customWidth="1"/>
    <col min="11272" max="11272" width="9.5703125" style="9" customWidth="1"/>
    <col min="11273" max="11273" width="7.5703125" style="9" customWidth="1"/>
    <col min="11274" max="11274" width="12.5703125" style="9" customWidth="1"/>
    <col min="11275" max="11275" width="7.28515625" style="9" customWidth="1"/>
    <col min="11276" max="11278" width="9.140625" style="9" customWidth="1"/>
    <col min="11279" max="11279" width="10.7109375" style="9" customWidth="1"/>
    <col min="11280" max="11507" width="9.140625" style="9"/>
    <col min="11508" max="11508" width="4.7109375" style="9" customWidth="1"/>
    <col min="11509" max="11509" width="10.140625" style="9" customWidth="1"/>
    <col min="11510" max="11510" width="16.140625" style="9" customWidth="1"/>
    <col min="11511" max="11511" width="6.28515625" style="9" customWidth="1"/>
    <col min="11512" max="11512" width="9.85546875" style="9" customWidth="1"/>
    <col min="11513" max="11513" width="9.140625" style="9" customWidth="1"/>
    <col min="11514" max="11515" width="6" style="9" customWidth="1"/>
    <col min="11516" max="11516" width="5.7109375" style="9" customWidth="1"/>
    <col min="11517" max="11520" width="4.85546875" style="9" customWidth="1"/>
    <col min="11521" max="11521" width="5.85546875" style="9" customWidth="1"/>
    <col min="11522" max="11522" width="6.28515625" style="9" customWidth="1"/>
    <col min="11523" max="11523" width="6" style="9" customWidth="1"/>
    <col min="11524" max="11527" width="4.7109375" style="9" customWidth="1"/>
    <col min="11528" max="11528" width="9.5703125" style="9" customWidth="1"/>
    <col min="11529" max="11529" width="7.5703125" style="9" customWidth="1"/>
    <col min="11530" max="11530" width="12.5703125" style="9" customWidth="1"/>
    <col min="11531" max="11531" width="7.28515625" style="9" customWidth="1"/>
    <col min="11532" max="11534" width="9.140625" style="9" customWidth="1"/>
    <col min="11535" max="11535" width="10.7109375" style="9" customWidth="1"/>
    <col min="11536" max="11763" width="9.140625" style="9"/>
    <col min="11764" max="11764" width="4.7109375" style="9" customWidth="1"/>
    <col min="11765" max="11765" width="10.140625" style="9" customWidth="1"/>
    <col min="11766" max="11766" width="16.140625" style="9" customWidth="1"/>
    <col min="11767" max="11767" width="6.28515625" style="9" customWidth="1"/>
    <col min="11768" max="11768" width="9.85546875" style="9" customWidth="1"/>
    <col min="11769" max="11769" width="9.140625" style="9" customWidth="1"/>
    <col min="11770" max="11771" width="6" style="9" customWidth="1"/>
    <col min="11772" max="11772" width="5.7109375" style="9" customWidth="1"/>
    <col min="11773" max="11776" width="4.85546875" style="9" customWidth="1"/>
    <col min="11777" max="11777" width="5.85546875" style="9" customWidth="1"/>
    <col min="11778" max="11778" width="6.28515625" style="9" customWidth="1"/>
    <col min="11779" max="11779" width="6" style="9" customWidth="1"/>
    <col min="11780" max="11783" width="4.7109375" style="9" customWidth="1"/>
    <col min="11784" max="11784" width="9.5703125" style="9" customWidth="1"/>
    <col min="11785" max="11785" width="7.5703125" style="9" customWidth="1"/>
    <col min="11786" max="11786" width="12.5703125" style="9" customWidth="1"/>
    <col min="11787" max="11787" width="7.28515625" style="9" customWidth="1"/>
    <col min="11788" max="11790" width="9.140625" style="9" customWidth="1"/>
    <col min="11791" max="11791" width="10.7109375" style="9" customWidth="1"/>
    <col min="11792" max="12019" width="9.140625" style="9"/>
    <col min="12020" max="12020" width="4.7109375" style="9" customWidth="1"/>
    <col min="12021" max="12021" width="10.140625" style="9" customWidth="1"/>
    <col min="12022" max="12022" width="16.140625" style="9" customWidth="1"/>
    <col min="12023" max="12023" width="6.28515625" style="9" customWidth="1"/>
    <col min="12024" max="12024" width="9.85546875" style="9" customWidth="1"/>
    <col min="12025" max="12025" width="9.140625" style="9" customWidth="1"/>
    <col min="12026" max="12027" width="6" style="9" customWidth="1"/>
    <col min="12028" max="12028" width="5.7109375" style="9" customWidth="1"/>
    <col min="12029" max="12032" width="4.85546875" style="9" customWidth="1"/>
    <col min="12033" max="12033" width="5.85546875" style="9" customWidth="1"/>
    <col min="12034" max="12034" width="6.28515625" style="9" customWidth="1"/>
    <col min="12035" max="12035" width="6" style="9" customWidth="1"/>
    <col min="12036" max="12039" width="4.7109375" style="9" customWidth="1"/>
    <col min="12040" max="12040" width="9.5703125" style="9" customWidth="1"/>
    <col min="12041" max="12041" width="7.5703125" style="9" customWidth="1"/>
    <col min="12042" max="12042" width="12.5703125" style="9" customWidth="1"/>
    <col min="12043" max="12043" width="7.28515625" style="9" customWidth="1"/>
    <col min="12044" max="12046" width="9.140625" style="9" customWidth="1"/>
    <col min="12047" max="12047" width="10.7109375" style="9" customWidth="1"/>
    <col min="12048" max="12275" width="9.140625" style="9"/>
    <col min="12276" max="12276" width="4.7109375" style="9" customWidth="1"/>
    <col min="12277" max="12277" width="10.140625" style="9" customWidth="1"/>
    <col min="12278" max="12278" width="16.140625" style="9" customWidth="1"/>
    <col min="12279" max="12279" width="6.28515625" style="9" customWidth="1"/>
    <col min="12280" max="12280" width="9.85546875" style="9" customWidth="1"/>
    <col min="12281" max="12281" width="9.140625" style="9" customWidth="1"/>
    <col min="12282" max="12283" width="6" style="9" customWidth="1"/>
    <col min="12284" max="12284" width="5.7109375" style="9" customWidth="1"/>
    <col min="12285" max="12288" width="4.85546875" style="9" customWidth="1"/>
    <col min="12289" max="12289" width="5.85546875" style="9" customWidth="1"/>
    <col min="12290" max="12290" width="6.28515625" style="9" customWidth="1"/>
    <col min="12291" max="12291" width="6" style="9" customWidth="1"/>
    <col min="12292" max="12295" width="4.7109375" style="9" customWidth="1"/>
    <col min="12296" max="12296" width="9.5703125" style="9" customWidth="1"/>
    <col min="12297" max="12297" width="7.5703125" style="9" customWidth="1"/>
    <col min="12298" max="12298" width="12.5703125" style="9" customWidth="1"/>
    <col min="12299" max="12299" width="7.28515625" style="9" customWidth="1"/>
    <col min="12300" max="12302" width="9.140625" style="9" customWidth="1"/>
    <col min="12303" max="12303" width="10.7109375" style="9" customWidth="1"/>
    <col min="12304" max="12531" width="9.140625" style="9"/>
    <col min="12532" max="12532" width="4.7109375" style="9" customWidth="1"/>
    <col min="12533" max="12533" width="10.140625" style="9" customWidth="1"/>
    <col min="12534" max="12534" width="16.140625" style="9" customWidth="1"/>
    <col min="12535" max="12535" width="6.28515625" style="9" customWidth="1"/>
    <col min="12536" max="12536" width="9.85546875" style="9" customWidth="1"/>
    <col min="12537" max="12537" width="9.140625" style="9" customWidth="1"/>
    <col min="12538" max="12539" width="6" style="9" customWidth="1"/>
    <col min="12540" max="12540" width="5.7109375" style="9" customWidth="1"/>
    <col min="12541" max="12544" width="4.85546875" style="9" customWidth="1"/>
    <col min="12545" max="12545" width="5.85546875" style="9" customWidth="1"/>
    <col min="12546" max="12546" width="6.28515625" style="9" customWidth="1"/>
    <col min="12547" max="12547" width="6" style="9" customWidth="1"/>
    <col min="12548" max="12551" width="4.7109375" style="9" customWidth="1"/>
    <col min="12552" max="12552" width="9.5703125" style="9" customWidth="1"/>
    <col min="12553" max="12553" width="7.5703125" style="9" customWidth="1"/>
    <col min="12554" max="12554" width="12.5703125" style="9" customWidth="1"/>
    <col min="12555" max="12555" width="7.28515625" style="9" customWidth="1"/>
    <col min="12556" max="12558" width="9.140625" style="9" customWidth="1"/>
    <col min="12559" max="12559" width="10.7109375" style="9" customWidth="1"/>
    <col min="12560" max="12787" width="9.140625" style="9"/>
    <col min="12788" max="12788" width="4.7109375" style="9" customWidth="1"/>
    <col min="12789" max="12789" width="10.140625" style="9" customWidth="1"/>
    <col min="12790" max="12790" width="16.140625" style="9" customWidth="1"/>
    <col min="12791" max="12791" width="6.28515625" style="9" customWidth="1"/>
    <col min="12792" max="12792" width="9.85546875" style="9" customWidth="1"/>
    <col min="12793" max="12793" width="9.140625" style="9" customWidth="1"/>
    <col min="12794" max="12795" width="6" style="9" customWidth="1"/>
    <col min="12796" max="12796" width="5.7109375" style="9" customWidth="1"/>
    <col min="12797" max="12800" width="4.85546875" style="9" customWidth="1"/>
    <col min="12801" max="12801" width="5.85546875" style="9" customWidth="1"/>
    <col min="12802" max="12802" width="6.28515625" style="9" customWidth="1"/>
    <col min="12803" max="12803" width="6" style="9" customWidth="1"/>
    <col min="12804" max="12807" width="4.7109375" style="9" customWidth="1"/>
    <col min="12808" max="12808" width="9.5703125" style="9" customWidth="1"/>
    <col min="12809" max="12809" width="7.5703125" style="9" customWidth="1"/>
    <col min="12810" max="12810" width="12.5703125" style="9" customWidth="1"/>
    <col min="12811" max="12811" width="7.28515625" style="9" customWidth="1"/>
    <col min="12812" max="12814" width="9.140625" style="9" customWidth="1"/>
    <col min="12815" max="12815" width="10.7109375" style="9" customWidth="1"/>
    <col min="12816" max="13043" width="9.140625" style="9"/>
    <col min="13044" max="13044" width="4.7109375" style="9" customWidth="1"/>
    <col min="13045" max="13045" width="10.140625" style="9" customWidth="1"/>
    <col min="13046" max="13046" width="16.140625" style="9" customWidth="1"/>
    <col min="13047" max="13047" width="6.28515625" style="9" customWidth="1"/>
    <col min="13048" max="13048" width="9.85546875" style="9" customWidth="1"/>
    <col min="13049" max="13049" width="9.140625" style="9" customWidth="1"/>
    <col min="13050" max="13051" width="6" style="9" customWidth="1"/>
    <col min="13052" max="13052" width="5.7109375" style="9" customWidth="1"/>
    <col min="13053" max="13056" width="4.85546875" style="9" customWidth="1"/>
    <col min="13057" max="13057" width="5.85546875" style="9" customWidth="1"/>
    <col min="13058" max="13058" width="6.28515625" style="9" customWidth="1"/>
    <col min="13059" max="13059" width="6" style="9" customWidth="1"/>
    <col min="13060" max="13063" width="4.7109375" style="9" customWidth="1"/>
    <col min="13064" max="13064" width="9.5703125" style="9" customWidth="1"/>
    <col min="13065" max="13065" width="7.5703125" style="9" customWidth="1"/>
    <col min="13066" max="13066" width="12.5703125" style="9" customWidth="1"/>
    <col min="13067" max="13067" width="7.28515625" style="9" customWidth="1"/>
    <col min="13068" max="13070" width="9.140625" style="9" customWidth="1"/>
    <col min="13071" max="13071" width="10.7109375" style="9" customWidth="1"/>
    <col min="13072" max="13299" width="9.140625" style="9"/>
    <col min="13300" max="13300" width="4.7109375" style="9" customWidth="1"/>
    <col min="13301" max="13301" width="10.140625" style="9" customWidth="1"/>
    <col min="13302" max="13302" width="16.140625" style="9" customWidth="1"/>
    <col min="13303" max="13303" width="6.28515625" style="9" customWidth="1"/>
    <col min="13304" max="13304" width="9.85546875" style="9" customWidth="1"/>
    <col min="13305" max="13305" width="9.140625" style="9" customWidth="1"/>
    <col min="13306" max="13307" width="6" style="9" customWidth="1"/>
    <col min="13308" max="13308" width="5.7109375" style="9" customWidth="1"/>
    <col min="13309" max="13312" width="4.85546875" style="9" customWidth="1"/>
    <col min="13313" max="13313" width="5.85546875" style="9" customWidth="1"/>
    <col min="13314" max="13314" width="6.28515625" style="9" customWidth="1"/>
    <col min="13315" max="13315" width="6" style="9" customWidth="1"/>
    <col min="13316" max="13319" width="4.7109375" style="9" customWidth="1"/>
    <col min="13320" max="13320" width="9.5703125" style="9" customWidth="1"/>
    <col min="13321" max="13321" width="7.5703125" style="9" customWidth="1"/>
    <col min="13322" max="13322" width="12.5703125" style="9" customWidth="1"/>
    <col min="13323" max="13323" width="7.28515625" style="9" customWidth="1"/>
    <col min="13324" max="13326" width="9.140625" style="9" customWidth="1"/>
    <col min="13327" max="13327" width="10.7109375" style="9" customWidth="1"/>
    <col min="13328" max="13555" width="9.140625" style="9"/>
    <col min="13556" max="13556" width="4.7109375" style="9" customWidth="1"/>
    <col min="13557" max="13557" width="10.140625" style="9" customWidth="1"/>
    <col min="13558" max="13558" width="16.140625" style="9" customWidth="1"/>
    <col min="13559" max="13559" width="6.28515625" style="9" customWidth="1"/>
    <col min="13560" max="13560" width="9.85546875" style="9" customWidth="1"/>
    <col min="13561" max="13561" width="9.140625" style="9" customWidth="1"/>
    <col min="13562" max="13563" width="6" style="9" customWidth="1"/>
    <col min="13564" max="13564" width="5.7109375" style="9" customWidth="1"/>
    <col min="13565" max="13568" width="4.85546875" style="9" customWidth="1"/>
    <col min="13569" max="13569" width="5.85546875" style="9" customWidth="1"/>
    <col min="13570" max="13570" width="6.28515625" style="9" customWidth="1"/>
    <col min="13571" max="13571" width="6" style="9" customWidth="1"/>
    <col min="13572" max="13575" width="4.7109375" style="9" customWidth="1"/>
    <col min="13576" max="13576" width="9.5703125" style="9" customWidth="1"/>
    <col min="13577" max="13577" width="7.5703125" style="9" customWidth="1"/>
    <col min="13578" max="13578" width="12.5703125" style="9" customWidth="1"/>
    <col min="13579" max="13579" width="7.28515625" style="9" customWidth="1"/>
    <col min="13580" max="13582" width="9.140625" style="9" customWidth="1"/>
    <col min="13583" max="13583" width="10.7109375" style="9" customWidth="1"/>
    <col min="13584" max="13811" width="9.140625" style="9"/>
    <col min="13812" max="13812" width="4.7109375" style="9" customWidth="1"/>
    <col min="13813" max="13813" width="10.140625" style="9" customWidth="1"/>
    <col min="13814" max="13814" width="16.140625" style="9" customWidth="1"/>
    <col min="13815" max="13815" width="6.28515625" style="9" customWidth="1"/>
    <col min="13816" max="13816" width="9.85546875" style="9" customWidth="1"/>
    <col min="13817" max="13817" width="9.140625" style="9" customWidth="1"/>
    <col min="13818" max="13819" width="6" style="9" customWidth="1"/>
    <col min="13820" max="13820" width="5.7109375" style="9" customWidth="1"/>
    <col min="13821" max="13824" width="4.85546875" style="9" customWidth="1"/>
    <col min="13825" max="13825" width="5.85546875" style="9" customWidth="1"/>
    <col min="13826" max="13826" width="6.28515625" style="9" customWidth="1"/>
    <col min="13827" max="13827" width="6" style="9" customWidth="1"/>
    <col min="13828" max="13831" width="4.7109375" style="9" customWidth="1"/>
    <col min="13832" max="13832" width="9.5703125" style="9" customWidth="1"/>
    <col min="13833" max="13833" width="7.5703125" style="9" customWidth="1"/>
    <col min="13834" max="13834" width="12.5703125" style="9" customWidth="1"/>
    <col min="13835" max="13835" width="7.28515625" style="9" customWidth="1"/>
    <col min="13836" max="13838" width="9.140625" style="9" customWidth="1"/>
    <col min="13839" max="13839" width="10.7109375" style="9" customWidth="1"/>
    <col min="13840" max="14067" width="9.140625" style="9"/>
    <col min="14068" max="14068" width="4.7109375" style="9" customWidth="1"/>
    <col min="14069" max="14069" width="10.140625" style="9" customWidth="1"/>
    <col min="14070" max="14070" width="16.140625" style="9" customWidth="1"/>
    <col min="14071" max="14071" width="6.28515625" style="9" customWidth="1"/>
    <col min="14072" max="14072" width="9.85546875" style="9" customWidth="1"/>
    <col min="14073" max="14073" width="9.140625" style="9" customWidth="1"/>
    <col min="14074" max="14075" width="6" style="9" customWidth="1"/>
    <col min="14076" max="14076" width="5.7109375" style="9" customWidth="1"/>
    <col min="14077" max="14080" width="4.85546875" style="9" customWidth="1"/>
    <col min="14081" max="14081" width="5.85546875" style="9" customWidth="1"/>
    <col min="14082" max="14082" width="6.28515625" style="9" customWidth="1"/>
    <col min="14083" max="14083" width="6" style="9" customWidth="1"/>
    <col min="14084" max="14087" width="4.7109375" style="9" customWidth="1"/>
    <col min="14088" max="14088" width="9.5703125" style="9" customWidth="1"/>
    <col min="14089" max="14089" width="7.5703125" style="9" customWidth="1"/>
    <col min="14090" max="14090" width="12.5703125" style="9" customWidth="1"/>
    <col min="14091" max="14091" width="7.28515625" style="9" customWidth="1"/>
    <col min="14092" max="14094" width="9.140625" style="9" customWidth="1"/>
    <col min="14095" max="14095" width="10.7109375" style="9" customWidth="1"/>
    <col min="14096" max="14323" width="9.140625" style="9"/>
    <col min="14324" max="14324" width="4.7109375" style="9" customWidth="1"/>
    <col min="14325" max="14325" width="10.140625" style="9" customWidth="1"/>
    <col min="14326" max="14326" width="16.140625" style="9" customWidth="1"/>
    <col min="14327" max="14327" width="6.28515625" style="9" customWidth="1"/>
    <col min="14328" max="14328" width="9.85546875" style="9" customWidth="1"/>
    <col min="14329" max="14329" width="9.140625" style="9" customWidth="1"/>
    <col min="14330" max="14331" width="6" style="9" customWidth="1"/>
    <col min="14332" max="14332" width="5.7109375" style="9" customWidth="1"/>
    <col min="14333" max="14336" width="4.85546875" style="9" customWidth="1"/>
    <col min="14337" max="14337" width="5.85546875" style="9" customWidth="1"/>
    <col min="14338" max="14338" width="6.28515625" style="9" customWidth="1"/>
    <col min="14339" max="14339" width="6" style="9" customWidth="1"/>
    <col min="14340" max="14343" width="4.7109375" style="9" customWidth="1"/>
    <col min="14344" max="14344" width="9.5703125" style="9" customWidth="1"/>
    <col min="14345" max="14345" width="7.5703125" style="9" customWidth="1"/>
    <col min="14346" max="14346" width="12.5703125" style="9" customWidth="1"/>
    <col min="14347" max="14347" width="7.28515625" style="9" customWidth="1"/>
    <col min="14348" max="14350" width="9.140625" style="9" customWidth="1"/>
    <col min="14351" max="14351" width="10.7109375" style="9" customWidth="1"/>
    <col min="14352" max="14579" width="9.140625" style="9"/>
    <col min="14580" max="14580" width="4.7109375" style="9" customWidth="1"/>
    <col min="14581" max="14581" width="10.140625" style="9" customWidth="1"/>
    <col min="14582" max="14582" width="16.140625" style="9" customWidth="1"/>
    <col min="14583" max="14583" width="6.28515625" style="9" customWidth="1"/>
    <col min="14584" max="14584" width="9.85546875" style="9" customWidth="1"/>
    <col min="14585" max="14585" width="9.140625" style="9" customWidth="1"/>
    <col min="14586" max="14587" width="6" style="9" customWidth="1"/>
    <col min="14588" max="14588" width="5.7109375" style="9" customWidth="1"/>
    <col min="14589" max="14592" width="4.85546875" style="9" customWidth="1"/>
    <col min="14593" max="14593" width="5.85546875" style="9" customWidth="1"/>
    <col min="14594" max="14594" width="6.28515625" style="9" customWidth="1"/>
    <col min="14595" max="14595" width="6" style="9" customWidth="1"/>
    <col min="14596" max="14599" width="4.7109375" style="9" customWidth="1"/>
    <col min="14600" max="14600" width="9.5703125" style="9" customWidth="1"/>
    <col min="14601" max="14601" width="7.5703125" style="9" customWidth="1"/>
    <col min="14602" max="14602" width="12.5703125" style="9" customWidth="1"/>
    <col min="14603" max="14603" width="7.28515625" style="9" customWidth="1"/>
    <col min="14604" max="14606" width="9.140625" style="9" customWidth="1"/>
    <col min="14607" max="14607" width="10.7109375" style="9" customWidth="1"/>
    <col min="14608" max="14835" width="9.140625" style="9"/>
    <col min="14836" max="14836" width="4.7109375" style="9" customWidth="1"/>
    <col min="14837" max="14837" width="10.140625" style="9" customWidth="1"/>
    <col min="14838" max="14838" width="16.140625" style="9" customWidth="1"/>
    <col min="14839" max="14839" width="6.28515625" style="9" customWidth="1"/>
    <col min="14840" max="14840" width="9.85546875" style="9" customWidth="1"/>
    <col min="14841" max="14841" width="9.140625" style="9" customWidth="1"/>
    <col min="14842" max="14843" width="6" style="9" customWidth="1"/>
    <col min="14844" max="14844" width="5.7109375" style="9" customWidth="1"/>
    <col min="14845" max="14848" width="4.85546875" style="9" customWidth="1"/>
    <col min="14849" max="14849" width="5.85546875" style="9" customWidth="1"/>
    <col min="14850" max="14850" width="6.28515625" style="9" customWidth="1"/>
    <col min="14851" max="14851" width="6" style="9" customWidth="1"/>
    <col min="14852" max="14855" width="4.7109375" style="9" customWidth="1"/>
    <col min="14856" max="14856" width="9.5703125" style="9" customWidth="1"/>
    <col min="14857" max="14857" width="7.5703125" style="9" customWidth="1"/>
    <col min="14858" max="14858" width="12.5703125" style="9" customWidth="1"/>
    <col min="14859" max="14859" width="7.28515625" style="9" customWidth="1"/>
    <col min="14860" max="14862" width="9.140625" style="9" customWidth="1"/>
    <col min="14863" max="14863" width="10.7109375" style="9" customWidth="1"/>
    <col min="14864" max="15091" width="9.140625" style="9"/>
    <col min="15092" max="15092" width="4.7109375" style="9" customWidth="1"/>
    <col min="15093" max="15093" width="10.140625" style="9" customWidth="1"/>
    <col min="15094" max="15094" width="16.140625" style="9" customWidth="1"/>
    <col min="15095" max="15095" width="6.28515625" style="9" customWidth="1"/>
    <col min="15096" max="15096" width="9.85546875" style="9" customWidth="1"/>
    <col min="15097" max="15097" width="9.140625" style="9" customWidth="1"/>
    <col min="15098" max="15099" width="6" style="9" customWidth="1"/>
    <col min="15100" max="15100" width="5.7109375" style="9" customWidth="1"/>
    <col min="15101" max="15104" width="4.85546875" style="9" customWidth="1"/>
    <col min="15105" max="15105" width="5.85546875" style="9" customWidth="1"/>
    <col min="15106" max="15106" width="6.28515625" style="9" customWidth="1"/>
    <col min="15107" max="15107" width="6" style="9" customWidth="1"/>
    <col min="15108" max="15111" width="4.7109375" style="9" customWidth="1"/>
    <col min="15112" max="15112" width="9.5703125" style="9" customWidth="1"/>
    <col min="15113" max="15113" width="7.5703125" style="9" customWidth="1"/>
    <col min="15114" max="15114" width="12.5703125" style="9" customWidth="1"/>
    <col min="15115" max="15115" width="7.28515625" style="9" customWidth="1"/>
    <col min="15116" max="15118" width="9.140625" style="9" customWidth="1"/>
    <col min="15119" max="15119" width="10.7109375" style="9" customWidth="1"/>
    <col min="15120" max="15347" width="9.140625" style="9"/>
    <col min="15348" max="15348" width="4.7109375" style="9" customWidth="1"/>
    <col min="15349" max="15349" width="10.140625" style="9" customWidth="1"/>
    <col min="15350" max="15350" width="16.140625" style="9" customWidth="1"/>
    <col min="15351" max="15351" width="6.28515625" style="9" customWidth="1"/>
    <col min="15352" max="15352" width="9.85546875" style="9" customWidth="1"/>
    <col min="15353" max="15353" width="9.140625" style="9" customWidth="1"/>
    <col min="15354" max="15355" width="6" style="9" customWidth="1"/>
    <col min="15356" max="15356" width="5.7109375" style="9" customWidth="1"/>
    <col min="15357" max="15360" width="4.85546875" style="9" customWidth="1"/>
    <col min="15361" max="15361" width="5.85546875" style="9" customWidth="1"/>
    <col min="15362" max="15362" width="6.28515625" style="9" customWidth="1"/>
    <col min="15363" max="15363" width="6" style="9" customWidth="1"/>
    <col min="15364" max="15367" width="4.7109375" style="9" customWidth="1"/>
    <col min="15368" max="15368" width="9.5703125" style="9" customWidth="1"/>
    <col min="15369" max="15369" width="7.5703125" style="9" customWidth="1"/>
    <col min="15370" max="15370" width="12.5703125" style="9" customWidth="1"/>
    <col min="15371" max="15371" width="7.28515625" style="9" customWidth="1"/>
    <col min="15372" max="15374" width="9.140625" style="9" customWidth="1"/>
    <col min="15375" max="15375" width="10.7109375" style="9" customWidth="1"/>
    <col min="15376" max="15603" width="9.140625" style="9"/>
    <col min="15604" max="15604" width="4.7109375" style="9" customWidth="1"/>
    <col min="15605" max="15605" width="10.140625" style="9" customWidth="1"/>
    <col min="15606" max="15606" width="16.140625" style="9" customWidth="1"/>
    <col min="15607" max="15607" width="6.28515625" style="9" customWidth="1"/>
    <col min="15608" max="15608" width="9.85546875" style="9" customWidth="1"/>
    <col min="15609" max="15609" width="9.140625" style="9" customWidth="1"/>
    <col min="15610" max="15611" width="6" style="9" customWidth="1"/>
    <col min="15612" max="15612" width="5.7109375" style="9" customWidth="1"/>
    <col min="15613" max="15616" width="4.85546875" style="9" customWidth="1"/>
    <col min="15617" max="15617" width="5.85546875" style="9" customWidth="1"/>
    <col min="15618" max="15618" width="6.28515625" style="9" customWidth="1"/>
    <col min="15619" max="15619" width="6" style="9" customWidth="1"/>
    <col min="15620" max="15623" width="4.7109375" style="9" customWidth="1"/>
    <col min="15624" max="15624" width="9.5703125" style="9" customWidth="1"/>
    <col min="15625" max="15625" width="7.5703125" style="9" customWidth="1"/>
    <col min="15626" max="15626" width="12.5703125" style="9" customWidth="1"/>
    <col min="15627" max="15627" width="7.28515625" style="9" customWidth="1"/>
    <col min="15628" max="15630" width="9.140625" style="9" customWidth="1"/>
    <col min="15631" max="15631" width="10.7109375" style="9" customWidth="1"/>
    <col min="15632" max="15859" width="9.140625" style="9"/>
    <col min="15860" max="15860" width="4.7109375" style="9" customWidth="1"/>
    <col min="15861" max="15861" width="10.140625" style="9" customWidth="1"/>
    <col min="15862" max="15862" width="16.140625" style="9" customWidth="1"/>
    <col min="15863" max="15863" width="6.28515625" style="9" customWidth="1"/>
    <col min="15864" max="15864" width="9.85546875" style="9" customWidth="1"/>
    <col min="15865" max="15865" width="9.140625" style="9" customWidth="1"/>
    <col min="15866" max="15867" width="6" style="9" customWidth="1"/>
    <col min="15868" max="15868" width="5.7109375" style="9" customWidth="1"/>
    <col min="15869" max="15872" width="4.85546875" style="9" customWidth="1"/>
    <col min="15873" max="15873" width="5.85546875" style="9" customWidth="1"/>
    <col min="15874" max="15874" width="6.28515625" style="9" customWidth="1"/>
    <col min="15875" max="15875" width="6" style="9" customWidth="1"/>
    <col min="15876" max="15879" width="4.7109375" style="9" customWidth="1"/>
    <col min="15880" max="15880" width="9.5703125" style="9" customWidth="1"/>
    <col min="15881" max="15881" width="7.5703125" style="9" customWidth="1"/>
    <col min="15882" max="15882" width="12.5703125" style="9" customWidth="1"/>
    <col min="15883" max="15883" width="7.28515625" style="9" customWidth="1"/>
    <col min="15884" max="15886" width="9.140625" style="9" customWidth="1"/>
    <col min="15887" max="15887" width="10.7109375" style="9" customWidth="1"/>
    <col min="15888" max="16115" width="9.140625" style="9"/>
    <col min="16116" max="16116" width="4.7109375" style="9" customWidth="1"/>
    <col min="16117" max="16117" width="10.140625" style="9" customWidth="1"/>
    <col min="16118" max="16118" width="16.140625" style="9" customWidth="1"/>
    <col min="16119" max="16119" width="6.28515625" style="9" customWidth="1"/>
    <col min="16120" max="16120" width="9.85546875" style="9" customWidth="1"/>
    <col min="16121" max="16121" width="9.140625" style="9" customWidth="1"/>
    <col min="16122" max="16123" width="6" style="9" customWidth="1"/>
    <col min="16124" max="16124" width="5.7109375" style="9" customWidth="1"/>
    <col min="16125" max="16128" width="4.85546875" style="9" customWidth="1"/>
    <col min="16129" max="16129" width="5.85546875" style="9" customWidth="1"/>
    <col min="16130" max="16130" width="6.28515625" style="9" customWidth="1"/>
    <col min="16131" max="16131" width="6" style="9" customWidth="1"/>
    <col min="16132" max="16135" width="4.7109375" style="9" customWidth="1"/>
    <col min="16136" max="16136" width="9.5703125" style="9" customWidth="1"/>
    <col min="16137" max="16137" width="7.5703125" style="9" customWidth="1"/>
    <col min="16138" max="16138" width="12.5703125" style="9" customWidth="1"/>
    <col min="16139" max="16139" width="7.28515625" style="9" customWidth="1"/>
    <col min="16140" max="16142" width="9.140625" style="9" customWidth="1"/>
    <col min="16143" max="16143" width="10.7109375" style="9" customWidth="1"/>
    <col min="16144" max="16384" width="9.140625" style="9"/>
  </cols>
  <sheetData>
    <row r="1" spans="1:24" s="1" customFormat="1" ht="24.75" customHeight="1">
      <c r="A1" s="1" t="s">
        <v>0</v>
      </c>
      <c r="D1" s="2"/>
      <c r="E1" s="3"/>
      <c r="F1" s="2"/>
      <c r="G1" s="2"/>
      <c r="H1" s="2"/>
      <c r="I1" s="4"/>
      <c r="J1" s="4"/>
      <c r="K1" s="4"/>
      <c r="L1" s="4"/>
      <c r="M1" s="4" t="s">
        <v>1</v>
      </c>
      <c r="N1" s="4"/>
      <c r="O1" s="5"/>
      <c r="P1" s="5"/>
      <c r="Q1" s="5"/>
      <c r="R1" s="5"/>
      <c r="S1" s="5"/>
      <c r="T1" s="5"/>
      <c r="U1" s="5"/>
      <c r="V1" s="2"/>
      <c r="W1" s="2"/>
    </row>
    <row r="2" spans="1:24" s="1" customFormat="1" ht="18" customHeight="1">
      <c r="A2" s="1" t="s">
        <v>2</v>
      </c>
      <c r="D2" s="2"/>
      <c r="E2" s="6"/>
      <c r="F2" s="2"/>
      <c r="G2" s="2"/>
      <c r="H2" s="2"/>
      <c r="I2" s="4"/>
      <c r="J2" s="4"/>
      <c r="K2" s="4"/>
      <c r="L2" s="4"/>
      <c r="M2" s="4" t="s">
        <v>3</v>
      </c>
      <c r="N2" s="4"/>
      <c r="O2" s="5"/>
      <c r="P2" s="5"/>
      <c r="Q2" s="5"/>
      <c r="R2" s="5"/>
      <c r="S2" s="5"/>
      <c r="T2" s="5"/>
      <c r="U2" s="5"/>
      <c r="V2" s="2"/>
      <c r="W2" s="2"/>
    </row>
    <row r="3" spans="1:24" s="1" customFormat="1" ht="18" customHeight="1">
      <c r="A3" s="2"/>
      <c r="B3" s="2"/>
      <c r="C3" s="2"/>
      <c r="D3" s="2"/>
      <c r="E3" s="6"/>
      <c r="F3" s="2"/>
      <c r="G3" s="2"/>
      <c r="H3" s="2"/>
      <c r="I3" s="4"/>
      <c r="J3" s="4"/>
      <c r="K3" s="4"/>
      <c r="L3" s="4"/>
      <c r="M3" s="4" t="s">
        <v>4</v>
      </c>
      <c r="N3" s="4"/>
      <c r="O3" s="5"/>
      <c r="P3" s="5"/>
      <c r="Q3" s="5"/>
      <c r="R3" s="5"/>
      <c r="S3" s="5"/>
      <c r="T3" s="5"/>
      <c r="U3" s="5"/>
      <c r="V3" s="2"/>
      <c r="W3" s="2"/>
    </row>
    <row r="4" spans="1:24" s="8" customFormat="1" ht="7.5" customHeight="1">
      <c r="B4" s="7"/>
      <c r="C4" s="7"/>
      <c r="D4" s="7"/>
      <c r="E4" s="7"/>
      <c r="F4" s="7"/>
      <c r="G4" s="7"/>
      <c r="H4" s="7"/>
      <c r="I4" s="7"/>
      <c r="J4" s="7">
        <v>13</v>
      </c>
      <c r="K4" s="7">
        <v>17</v>
      </c>
      <c r="L4" s="7">
        <v>21</v>
      </c>
      <c r="M4" s="7">
        <v>25</v>
      </c>
      <c r="N4" s="7">
        <v>26</v>
      </c>
      <c r="O4" s="7"/>
      <c r="P4" s="7"/>
      <c r="Q4" s="7">
        <v>34</v>
      </c>
      <c r="R4" s="7">
        <v>38</v>
      </c>
      <c r="S4" s="7">
        <v>29</v>
      </c>
      <c r="T4" s="7">
        <v>30</v>
      </c>
      <c r="U4" s="7">
        <v>28</v>
      </c>
      <c r="V4" s="7"/>
      <c r="W4" s="7"/>
    </row>
    <row r="5" spans="1:24" ht="18.75" customHeight="1">
      <c r="A5" s="1022" t="s">
        <v>5</v>
      </c>
      <c r="B5" s="1023" t="s">
        <v>6</v>
      </c>
      <c r="C5" s="1024" t="s">
        <v>7</v>
      </c>
      <c r="D5" s="1025"/>
      <c r="E5" s="1026" t="s">
        <v>8</v>
      </c>
      <c r="F5" s="1022" t="s">
        <v>9</v>
      </c>
      <c r="G5" s="1017" t="s">
        <v>10</v>
      </c>
      <c r="H5" s="1017" t="s">
        <v>11</v>
      </c>
      <c r="I5" s="1017" t="s">
        <v>12</v>
      </c>
      <c r="J5" s="956" t="s">
        <v>13</v>
      </c>
      <c r="K5" s="956"/>
      <c r="L5" s="956"/>
      <c r="M5" s="956"/>
      <c r="N5" s="956"/>
      <c r="O5" s="1020" t="s">
        <v>14</v>
      </c>
      <c r="P5" s="1021"/>
      <c r="Q5" s="1019" t="s">
        <v>15</v>
      </c>
      <c r="R5" s="1019" t="s">
        <v>16</v>
      </c>
      <c r="S5" s="1019" t="s">
        <v>17</v>
      </c>
      <c r="T5" s="1019" t="s">
        <v>18</v>
      </c>
      <c r="U5" s="1019" t="s">
        <v>19</v>
      </c>
      <c r="V5" s="1017" t="s">
        <v>20</v>
      </c>
      <c r="W5" s="1018" t="s">
        <v>21</v>
      </c>
    </row>
    <row r="6" spans="1:24" ht="27" customHeight="1">
      <c r="A6" s="950"/>
      <c r="B6" s="959"/>
      <c r="C6" s="963"/>
      <c r="D6" s="964"/>
      <c r="E6" s="947"/>
      <c r="F6" s="950"/>
      <c r="G6" s="950"/>
      <c r="H6" s="967"/>
      <c r="I6" s="967"/>
      <c r="J6" s="954" t="s">
        <v>38</v>
      </c>
      <c r="K6" s="954" t="s">
        <v>23</v>
      </c>
      <c r="L6" s="954" t="s">
        <v>24</v>
      </c>
      <c r="M6" s="954" t="s">
        <v>25</v>
      </c>
      <c r="N6" s="1019" t="s">
        <v>26</v>
      </c>
      <c r="O6" s="971"/>
      <c r="P6" s="972"/>
      <c r="Q6" s="954"/>
      <c r="R6" s="954"/>
      <c r="S6" s="954"/>
      <c r="T6" s="954"/>
      <c r="U6" s="954"/>
      <c r="V6" s="967"/>
      <c r="W6" s="979"/>
    </row>
    <row r="7" spans="1:24" ht="21" customHeight="1">
      <c r="A7" s="951"/>
      <c r="B7" s="960"/>
      <c r="C7" s="965"/>
      <c r="D7" s="966"/>
      <c r="E7" s="948"/>
      <c r="F7" s="951"/>
      <c r="G7" s="951"/>
      <c r="H7" s="968"/>
      <c r="I7" s="968"/>
      <c r="J7" s="955"/>
      <c r="K7" s="955"/>
      <c r="L7" s="955"/>
      <c r="M7" s="955"/>
      <c r="N7" s="955"/>
      <c r="O7" s="10" t="s">
        <v>27</v>
      </c>
      <c r="P7" s="10" t="s">
        <v>28</v>
      </c>
      <c r="Q7" s="955"/>
      <c r="R7" s="955"/>
      <c r="S7" s="955"/>
      <c r="T7" s="955"/>
      <c r="U7" s="955"/>
      <c r="V7" s="968"/>
      <c r="W7" s="980"/>
    </row>
    <row r="8" spans="1:24" s="22" customFormat="1" ht="20.25" customHeight="1">
      <c r="A8" s="11"/>
      <c r="B8" s="54" t="s">
        <v>39</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4" ht="21" customHeight="1">
      <c r="A9" s="23">
        <v>1</v>
      </c>
      <c r="B9" s="55">
        <v>1820264946</v>
      </c>
      <c r="C9" s="25" t="s">
        <v>42</v>
      </c>
      <c r="D9" s="26" t="s">
        <v>43</v>
      </c>
      <c r="E9" s="27">
        <v>34440</v>
      </c>
      <c r="F9" s="28" t="s">
        <v>44</v>
      </c>
      <c r="G9" s="28" t="s">
        <v>45</v>
      </c>
      <c r="H9" s="29">
        <v>131</v>
      </c>
      <c r="I9" s="30">
        <v>7.01</v>
      </c>
      <c r="J9" s="31">
        <v>6.8</v>
      </c>
      <c r="K9" s="31">
        <v>6.5</v>
      </c>
      <c r="L9" s="31">
        <v>7.9</v>
      </c>
      <c r="M9" s="31">
        <v>8.5</v>
      </c>
      <c r="N9" s="30">
        <v>7.18</v>
      </c>
      <c r="O9" s="30">
        <v>7.29</v>
      </c>
      <c r="P9" s="32">
        <v>3.06</v>
      </c>
      <c r="Q9" s="56" t="s">
        <v>46</v>
      </c>
      <c r="R9" s="56" t="s">
        <v>46</v>
      </c>
      <c r="S9" s="56" t="s">
        <v>46</v>
      </c>
      <c r="T9" s="56" t="s">
        <v>46</v>
      </c>
      <c r="U9" s="34" t="s">
        <v>47</v>
      </c>
      <c r="V9" s="35"/>
      <c r="W9" s="670" t="s">
        <v>48</v>
      </c>
      <c r="X9" s="671" t="s">
        <v>638</v>
      </c>
    </row>
    <row r="10" spans="1:24" ht="21" customHeight="1">
      <c r="A10" s="38">
        <f>A9+1</f>
        <v>2</v>
      </c>
      <c r="B10" s="57">
        <v>1820266332</v>
      </c>
      <c r="C10" s="40" t="s">
        <v>49</v>
      </c>
      <c r="D10" s="41" t="s">
        <v>50</v>
      </c>
      <c r="E10" s="42">
        <v>34205</v>
      </c>
      <c r="F10" s="43" t="s">
        <v>51</v>
      </c>
      <c r="G10" s="43" t="s">
        <v>45</v>
      </c>
      <c r="H10" s="44">
        <v>126</v>
      </c>
      <c r="I10" s="45">
        <v>7.24</v>
      </c>
      <c r="J10" s="46">
        <v>7.3</v>
      </c>
      <c r="K10" s="46">
        <v>6.9</v>
      </c>
      <c r="L10" s="46">
        <v>8.3000000000000007</v>
      </c>
      <c r="M10" s="46">
        <v>6.5</v>
      </c>
      <c r="N10" s="45">
        <v>7.62</v>
      </c>
      <c r="O10" s="45">
        <v>7.54</v>
      </c>
      <c r="P10" s="47">
        <v>3.19</v>
      </c>
      <c r="Q10" s="58" t="s">
        <v>46</v>
      </c>
      <c r="R10" s="58" t="s">
        <v>46</v>
      </c>
      <c r="S10" s="58" t="s">
        <v>46</v>
      </c>
      <c r="T10" s="58" t="s">
        <v>46</v>
      </c>
      <c r="U10" s="49" t="s">
        <v>47</v>
      </c>
      <c r="V10" s="50"/>
      <c r="W10" s="670" t="s">
        <v>48</v>
      </c>
      <c r="X10" s="671" t="s">
        <v>638</v>
      </c>
    </row>
    <row r="11" spans="1:24" ht="21" customHeight="1">
      <c r="A11" s="38">
        <f t="shared" ref="A11:A44" si="0">A10+1</f>
        <v>3</v>
      </c>
      <c r="B11" s="57">
        <v>1820264928</v>
      </c>
      <c r="C11" s="40" t="s">
        <v>52</v>
      </c>
      <c r="D11" s="41" t="s">
        <v>53</v>
      </c>
      <c r="E11" s="42">
        <v>34561</v>
      </c>
      <c r="F11" s="43" t="s">
        <v>51</v>
      </c>
      <c r="G11" s="43" t="s">
        <v>45</v>
      </c>
      <c r="H11" s="44">
        <v>126</v>
      </c>
      <c r="I11" s="45">
        <v>6.63</v>
      </c>
      <c r="J11" s="46">
        <v>7.7</v>
      </c>
      <c r="K11" s="46">
        <v>7</v>
      </c>
      <c r="L11" s="46">
        <v>6.1</v>
      </c>
      <c r="M11" s="46">
        <v>7.5</v>
      </c>
      <c r="N11" s="45">
        <v>6.92</v>
      </c>
      <c r="O11" s="45">
        <v>6.9</v>
      </c>
      <c r="P11" s="47">
        <v>2.77</v>
      </c>
      <c r="Q11" s="58" t="s">
        <v>46</v>
      </c>
      <c r="R11" s="58" t="s">
        <v>46</v>
      </c>
      <c r="S11" s="58" t="s">
        <v>46</v>
      </c>
      <c r="T11" s="58" t="s">
        <v>46</v>
      </c>
      <c r="U11" s="49" t="s">
        <v>54</v>
      </c>
      <c r="V11" s="50"/>
      <c r="W11" s="670" t="s">
        <v>48</v>
      </c>
      <c r="X11" s="671" t="s">
        <v>638</v>
      </c>
    </row>
    <row r="12" spans="1:24" ht="21" customHeight="1">
      <c r="A12" s="38">
        <f t="shared" si="0"/>
        <v>4</v>
      </c>
      <c r="B12" s="57">
        <v>1820265733</v>
      </c>
      <c r="C12" s="40" t="s">
        <v>55</v>
      </c>
      <c r="D12" s="41" t="s">
        <v>53</v>
      </c>
      <c r="E12" s="42">
        <v>34688</v>
      </c>
      <c r="F12" s="43" t="s">
        <v>44</v>
      </c>
      <c r="G12" s="43" t="s">
        <v>45</v>
      </c>
      <c r="H12" s="44">
        <v>130</v>
      </c>
      <c r="I12" s="45">
        <v>6.62</v>
      </c>
      <c r="J12" s="46">
        <v>6.5</v>
      </c>
      <c r="K12" s="46">
        <v>5.5</v>
      </c>
      <c r="L12" s="46">
        <v>6.8</v>
      </c>
      <c r="M12" s="46">
        <v>8.8000000000000007</v>
      </c>
      <c r="N12" s="45">
        <v>6.42</v>
      </c>
      <c r="O12" s="45">
        <v>6.87</v>
      </c>
      <c r="P12" s="47">
        <v>2.77</v>
      </c>
      <c r="Q12" s="58" t="s">
        <v>46</v>
      </c>
      <c r="R12" s="58" t="s">
        <v>46</v>
      </c>
      <c r="S12" s="58" t="s">
        <v>46</v>
      </c>
      <c r="T12" s="58" t="s">
        <v>46</v>
      </c>
      <c r="U12" s="49" t="s">
        <v>54</v>
      </c>
      <c r="V12" s="50"/>
      <c r="W12" s="1062" t="s">
        <v>48</v>
      </c>
      <c r="X12" s="1060" t="s">
        <v>859</v>
      </c>
    </row>
    <row r="13" spans="1:24" ht="21" customHeight="1">
      <c r="A13" s="38">
        <f t="shared" si="0"/>
        <v>5</v>
      </c>
      <c r="B13" s="57">
        <v>1820266234</v>
      </c>
      <c r="C13" s="40" t="s">
        <v>58</v>
      </c>
      <c r="D13" s="41" t="s">
        <v>59</v>
      </c>
      <c r="E13" s="42">
        <v>34535</v>
      </c>
      <c r="F13" s="43" t="s">
        <v>60</v>
      </c>
      <c r="G13" s="43" t="s">
        <v>45</v>
      </c>
      <c r="H13" s="44">
        <v>131</v>
      </c>
      <c r="I13" s="45">
        <v>7.17</v>
      </c>
      <c r="J13" s="46">
        <v>6.5</v>
      </c>
      <c r="K13" s="46">
        <v>7.5</v>
      </c>
      <c r="L13" s="46">
        <v>8.6</v>
      </c>
      <c r="M13" s="46">
        <v>8.5</v>
      </c>
      <c r="N13" s="45">
        <v>7.54</v>
      </c>
      <c r="O13" s="45">
        <v>7.45</v>
      </c>
      <c r="P13" s="47">
        <v>3.17</v>
      </c>
      <c r="Q13" s="58" t="s">
        <v>46</v>
      </c>
      <c r="R13" s="58" t="s">
        <v>46</v>
      </c>
      <c r="S13" s="58" t="s">
        <v>46</v>
      </c>
      <c r="T13" s="58" t="s">
        <v>46</v>
      </c>
      <c r="U13" s="49" t="s">
        <v>47</v>
      </c>
      <c r="V13" s="50"/>
      <c r="W13" s="670" t="s">
        <v>48</v>
      </c>
      <c r="X13" s="671" t="s">
        <v>638</v>
      </c>
    </row>
    <row r="14" spans="1:24" ht="21" customHeight="1">
      <c r="A14" s="38">
        <f t="shared" si="0"/>
        <v>6</v>
      </c>
      <c r="B14" s="57">
        <v>1820266088</v>
      </c>
      <c r="C14" s="40" t="s">
        <v>61</v>
      </c>
      <c r="D14" s="41" t="s">
        <v>62</v>
      </c>
      <c r="E14" s="42">
        <v>34081</v>
      </c>
      <c r="F14" s="43" t="s">
        <v>51</v>
      </c>
      <c r="G14" s="43" t="s">
        <v>45</v>
      </c>
      <c r="H14" s="44">
        <v>126</v>
      </c>
      <c r="I14" s="45">
        <v>6.78</v>
      </c>
      <c r="J14" s="46">
        <v>8</v>
      </c>
      <c r="K14" s="46">
        <v>5.6</v>
      </c>
      <c r="L14" s="46">
        <v>5.5</v>
      </c>
      <c r="M14" s="46">
        <v>8.5</v>
      </c>
      <c r="N14" s="45">
        <v>6.52</v>
      </c>
      <c r="O14" s="45">
        <v>7.04</v>
      </c>
      <c r="P14" s="47">
        <v>2.88</v>
      </c>
      <c r="Q14" s="58" t="s">
        <v>46</v>
      </c>
      <c r="R14" s="58" t="s">
        <v>46</v>
      </c>
      <c r="S14" s="58" t="s">
        <v>46</v>
      </c>
      <c r="T14" s="58" t="s">
        <v>46</v>
      </c>
      <c r="U14" s="49" t="s">
        <v>47</v>
      </c>
      <c r="V14" s="50"/>
      <c r="W14" s="670" t="s">
        <v>48</v>
      </c>
      <c r="X14" s="671" t="s">
        <v>638</v>
      </c>
    </row>
    <row r="15" spans="1:24" ht="21" customHeight="1">
      <c r="A15" s="38">
        <f t="shared" si="0"/>
        <v>7</v>
      </c>
      <c r="B15" s="57">
        <v>1820264368</v>
      </c>
      <c r="C15" s="40" t="s">
        <v>63</v>
      </c>
      <c r="D15" s="41" t="s">
        <v>64</v>
      </c>
      <c r="E15" s="42">
        <v>34227</v>
      </c>
      <c r="F15" s="43" t="s">
        <v>65</v>
      </c>
      <c r="G15" s="43" t="s">
        <v>45</v>
      </c>
      <c r="H15" s="44">
        <v>130</v>
      </c>
      <c r="I15" s="45">
        <v>6.55</v>
      </c>
      <c r="J15" s="46">
        <v>6.3</v>
      </c>
      <c r="K15" s="46">
        <v>5.9</v>
      </c>
      <c r="L15" s="46">
        <v>5.5</v>
      </c>
      <c r="M15" s="46">
        <v>7.5</v>
      </c>
      <c r="N15" s="45">
        <v>5.9</v>
      </c>
      <c r="O15" s="45">
        <v>6.77</v>
      </c>
      <c r="P15" s="47">
        <v>2.69</v>
      </c>
      <c r="Q15" s="58" t="s">
        <v>46</v>
      </c>
      <c r="R15" s="58" t="s">
        <v>46</v>
      </c>
      <c r="S15" s="58" t="s">
        <v>46</v>
      </c>
      <c r="T15" s="58" t="s">
        <v>46</v>
      </c>
      <c r="U15" s="49" t="s">
        <v>47</v>
      </c>
      <c r="V15" s="50"/>
      <c r="W15" s="670" t="s">
        <v>48</v>
      </c>
      <c r="X15" s="671" t="s">
        <v>638</v>
      </c>
    </row>
    <row r="16" spans="1:24" ht="21" customHeight="1">
      <c r="A16" s="38">
        <f t="shared" si="0"/>
        <v>8</v>
      </c>
      <c r="B16" s="57">
        <v>1821265728</v>
      </c>
      <c r="C16" s="40" t="s">
        <v>66</v>
      </c>
      <c r="D16" s="41" t="s">
        <v>67</v>
      </c>
      <c r="E16" s="42">
        <v>34673</v>
      </c>
      <c r="F16" s="43" t="s">
        <v>51</v>
      </c>
      <c r="G16" s="43" t="s">
        <v>68</v>
      </c>
      <c r="H16" s="44">
        <v>126</v>
      </c>
      <c r="I16" s="45">
        <v>7.13</v>
      </c>
      <c r="J16" s="46">
        <v>7.8</v>
      </c>
      <c r="K16" s="46">
        <v>7.4</v>
      </c>
      <c r="L16" s="46">
        <v>8.3000000000000007</v>
      </c>
      <c r="M16" s="46">
        <v>6.8</v>
      </c>
      <c r="N16" s="45">
        <v>7.92</v>
      </c>
      <c r="O16" s="45">
        <v>7.44</v>
      </c>
      <c r="P16" s="47">
        <v>3.14</v>
      </c>
      <c r="Q16" s="58" t="s">
        <v>46</v>
      </c>
      <c r="R16" s="58" t="s">
        <v>46</v>
      </c>
      <c r="S16" s="58" t="s">
        <v>46</v>
      </c>
      <c r="T16" s="58" t="s">
        <v>46</v>
      </c>
      <c r="U16" s="49" t="s">
        <v>47</v>
      </c>
      <c r="V16" s="50"/>
      <c r="W16" s="670" t="s">
        <v>48</v>
      </c>
      <c r="X16" s="671" t="s">
        <v>638</v>
      </c>
    </row>
    <row r="17" spans="1:24" ht="21" customHeight="1">
      <c r="A17" s="38">
        <f t="shared" si="0"/>
        <v>9</v>
      </c>
      <c r="B17" s="57">
        <v>1820264930</v>
      </c>
      <c r="C17" s="40" t="s">
        <v>69</v>
      </c>
      <c r="D17" s="41" t="s">
        <v>70</v>
      </c>
      <c r="E17" s="42">
        <v>34481</v>
      </c>
      <c r="F17" s="43" t="s">
        <v>65</v>
      </c>
      <c r="G17" s="43" t="s">
        <v>45</v>
      </c>
      <c r="H17" s="44">
        <v>130</v>
      </c>
      <c r="I17" s="45">
        <v>6.93</v>
      </c>
      <c r="J17" s="46">
        <v>7.8</v>
      </c>
      <c r="K17" s="46">
        <v>6.4</v>
      </c>
      <c r="L17" s="46">
        <v>5.6</v>
      </c>
      <c r="M17" s="46">
        <v>7.5</v>
      </c>
      <c r="N17" s="45">
        <v>6.64</v>
      </c>
      <c r="O17" s="45">
        <v>7.18</v>
      </c>
      <c r="P17" s="47">
        <v>2.98</v>
      </c>
      <c r="Q17" s="58" t="s">
        <v>46</v>
      </c>
      <c r="R17" s="58" t="s">
        <v>46</v>
      </c>
      <c r="S17" s="58" t="s">
        <v>46</v>
      </c>
      <c r="T17" s="58" t="s">
        <v>46</v>
      </c>
      <c r="U17" s="49" t="s">
        <v>47</v>
      </c>
      <c r="V17" s="50"/>
      <c r="W17" s="670" t="s">
        <v>48</v>
      </c>
      <c r="X17" s="671" t="s">
        <v>638</v>
      </c>
    </row>
    <row r="18" spans="1:24" ht="21" customHeight="1">
      <c r="A18" s="38">
        <f t="shared" si="0"/>
        <v>10</v>
      </c>
      <c r="B18" s="57">
        <v>1820264374</v>
      </c>
      <c r="C18" s="40" t="s">
        <v>71</v>
      </c>
      <c r="D18" s="41" t="s">
        <v>72</v>
      </c>
      <c r="E18" s="42">
        <v>34643</v>
      </c>
      <c r="F18" s="43" t="s">
        <v>51</v>
      </c>
      <c r="G18" s="43" t="s">
        <v>45</v>
      </c>
      <c r="H18" s="44">
        <v>126</v>
      </c>
      <c r="I18" s="45">
        <v>7.06</v>
      </c>
      <c r="J18" s="46">
        <v>7</v>
      </c>
      <c r="K18" s="46">
        <v>7.5</v>
      </c>
      <c r="L18" s="46">
        <v>8.3000000000000007</v>
      </c>
      <c r="M18" s="46">
        <v>7.3</v>
      </c>
      <c r="N18" s="45">
        <v>7.62</v>
      </c>
      <c r="O18" s="45">
        <v>7.36</v>
      </c>
      <c r="P18" s="47">
        <v>3.1</v>
      </c>
      <c r="Q18" s="58" t="s">
        <v>46</v>
      </c>
      <c r="R18" s="58" t="s">
        <v>46</v>
      </c>
      <c r="S18" s="58" t="s">
        <v>46</v>
      </c>
      <c r="T18" s="58" t="s">
        <v>46</v>
      </c>
      <c r="U18" s="49" t="s">
        <v>47</v>
      </c>
      <c r="V18" s="50"/>
      <c r="W18" s="670" t="s">
        <v>48</v>
      </c>
      <c r="X18" s="671" t="s">
        <v>638</v>
      </c>
    </row>
    <row r="19" spans="1:24" ht="21" customHeight="1">
      <c r="A19" s="38">
        <f t="shared" si="0"/>
        <v>11</v>
      </c>
      <c r="B19" s="57">
        <v>1821263692</v>
      </c>
      <c r="C19" s="40" t="s">
        <v>73</v>
      </c>
      <c r="D19" s="41" t="s">
        <v>74</v>
      </c>
      <c r="E19" s="42">
        <v>34522</v>
      </c>
      <c r="F19" s="43" t="s">
        <v>44</v>
      </c>
      <c r="G19" s="43" t="s">
        <v>45</v>
      </c>
      <c r="H19" s="44">
        <v>126</v>
      </c>
      <c r="I19" s="45">
        <v>6.97</v>
      </c>
      <c r="J19" s="46">
        <v>7.8</v>
      </c>
      <c r="K19" s="46">
        <v>5.5</v>
      </c>
      <c r="L19" s="46">
        <v>7.4</v>
      </c>
      <c r="M19" s="46">
        <v>8</v>
      </c>
      <c r="N19" s="45">
        <v>7.18</v>
      </c>
      <c r="O19" s="45">
        <v>7.26</v>
      </c>
      <c r="P19" s="47">
        <v>3.05</v>
      </c>
      <c r="Q19" s="58" t="s">
        <v>46</v>
      </c>
      <c r="R19" s="58" t="s">
        <v>46</v>
      </c>
      <c r="S19" s="58" t="s">
        <v>46</v>
      </c>
      <c r="T19" s="58" t="s">
        <v>46</v>
      </c>
      <c r="U19" s="49" t="s">
        <v>47</v>
      </c>
      <c r="V19" s="50"/>
      <c r="W19" s="670" t="s">
        <v>48</v>
      </c>
      <c r="X19" s="671" t="s">
        <v>638</v>
      </c>
    </row>
    <row r="20" spans="1:24" s="51" customFormat="1" ht="21" customHeight="1">
      <c r="A20" s="38">
        <f t="shared" si="0"/>
        <v>12</v>
      </c>
      <c r="B20" s="57">
        <v>1820264380</v>
      </c>
      <c r="C20" s="40" t="s">
        <v>75</v>
      </c>
      <c r="D20" s="41" t="s">
        <v>74</v>
      </c>
      <c r="E20" s="42">
        <v>34623</v>
      </c>
      <c r="F20" s="43" t="s">
        <v>51</v>
      </c>
      <c r="G20" s="43" t="s">
        <v>45</v>
      </c>
      <c r="H20" s="44">
        <v>126</v>
      </c>
      <c r="I20" s="45">
        <v>6.93</v>
      </c>
      <c r="J20" s="46">
        <v>8.5</v>
      </c>
      <c r="K20" s="46">
        <v>6</v>
      </c>
      <c r="L20" s="46">
        <v>6.6</v>
      </c>
      <c r="M20" s="46">
        <v>7</v>
      </c>
      <c r="N20" s="45">
        <v>7.24</v>
      </c>
      <c r="O20" s="45">
        <v>7.22</v>
      </c>
      <c r="P20" s="47">
        <v>3</v>
      </c>
      <c r="Q20" s="58" t="s">
        <v>46</v>
      </c>
      <c r="R20" s="58" t="s">
        <v>46</v>
      </c>
      <c r="S20" s="58" t="s">
        <v>46</v>
      </c>
      <c r="T20" s="58" t="s">
        <v>46</v>
      </c>
      <c r="U20" s="49" t="s">
        <v>47</v>
      </c>
      <c r="V20" s="50"/>
      <c r="W20" s="670" t="s">
        <v>48</v>
      </c>
      <c r="X20" s="671" t="s">
        <v>638</v>
      </c>
    </row>
    <row r="21" spans="1:24" s="51" customFormat="1" ht="21" customHeight="1">
      <c r="A21" s="38">
        <f t="shared" si="0"/>
        <v>13</v>
      </c>
      <c r="B21" s="57">
        <v>1820265395</v>
      </c>
      <c r="C21" s="40" t="s">
        <v>76</v>
      </c>
      <c r="D21" s="41" t="s">
        <v>77</v>
      </c>
      <c r="E21" s="42">
        <v>34013</v>
      </c>
      <c r="F21" s="43" t="s">
        <v>51</v>
      </c>
      <c r="G21" s="43" t="s">
        <v>45</v>
      </c>
      <c r="H21" s="44">
        <v>126</v>
      </c>
      <c r="I21" s="45">
        <v>6.87</v>
      </c>
      <c r="J21" s="46">
        <v>7.5</v>
      </c>
      <c r="K21" s="46">
        <v>5.8</v>
      </c>
      <c r="L21" s="46">
        <v>6.5</v>
      </c>
      <c r="M21" s="46">
        <v>9</v>
      </c>
      <c r="N21" s="45">
        <v>6.76</v>
      </c>
      <c r="O21" s="45">
        <v>7.14</v>
      </c>
      <c r="P21" s="47">
        <v>2.95</v>
      </c>
      <c r="Q21" s="58" t="s">
        <v>46</v>
      </c>
      <c r="R21" s="58" t="s">
        <v>46</v>
      </c>
      <c r="S21" s="58" t="s">
        <v>46</v>
      </c>
      <c r="T21" s="58" t="s">
        <v>46</v>
      </c>
      <c r="U21" s="49" t="s">
        <v>47</v>
      </c>
      <c r="V21" s="50"/>
      <c r="W21" s="670" t="s">
        <v>48</v>
      </c>
      <c r="X21" s="671" t="s">
        <v>638</v>
      </c>
    </row>
    <row r="22" spans="1:24" s="51" customFormat="1" ht="21" customHeight="1">
      <c r="A22" s="38">
        <f t="shared" si="0"/>
        <v>14</v>
      </c>
      <c r="B22" s="57">
        <v>1820244892</v>
      </c>
      <c r="C22" s="40" t="s">
        <v>78</v>
      </c>
      <c r="D22" s="41" t="s">
        <v>79</v>
      </c>
      <c r="E22" s="42">
        <v>34600</v>
      </c>
      <c r="F22" s="43" t="s">
        <v>80</v>
      </c>
      <c r="G22" s="43" t="s">
        <v>45</v>
      </c>
      <c r="H22" s="44">
        <v>130</v>
      </c>
      <c r="I22" s="45">
        <v>7</v>
      </c>
      <c r="J22" s="46">
        <v>7.5</v>
      </c>
      <c r="K22" s="46">
        <v>5.6</v>
      </c>
      <c r="L22" s="46">
        <v>7.9</v>
      </c>
      <c r="M22" s="46">
        <v>8.3000000000000007</v>
      </c>
      <c r="N22" s="45">
        <v>7.28</v>
      </c>
      <c r="O22" s="45">
        <v>7.28</v>
      </c>
      <c r="P22" s="47">
        <v>3.04</v>
      </c>
      <c r="Q22" s="58" t="s">
        <v>46</v>
      </c>
      <c r="R22" s="58" t="s">
        <v>46</v>
      </c>
      <c r="S22" s="58" t="s">
        <v>46</v>
      </c>
      <c r="T22" s="58" t="s">
        <v>46</v>
      </c>
      <c r="U22" s="49" t="s">
        <v>47</v>
      </c>
      <c r="V22" s="50"/>
      <c r="W22" s="670" t="s">
        <v>48</v>
      </c>
      <c r="X22" s="671" t="s">
        <v>638</v>
      </c>
    </row>
    <row r="23" spans="1:24" s="51" customFormat="1" ht="21" customHeight="1">
      <c r="A23" s="38">
        <f t="shared" si="0"/>
        <v>15</v>
      </c>
      <c r="B23" s="57">
        <v>1820264365</v>
      </c>
      <c r="C23" s="40" t="s">
        <v>81</v>
      </c>
      <c r="D23" s="41" t="s">
        <v>82</v>
      </c>
      <c r="E23" s="42">
        <v>34690</v>
      </c>
      <c r="F23" s="43" t="s">
        <v>51</v>
      </c>
      <c r="G23" s="43" t="s">
        <v>45</v>
      </c>
      <c r="H23" s="44">
        <v>127</v>
      </c>
      <c r="I23" s="45">
        <v>6.84</v>
      </c>
      <c r="J23" s="46">
        <v>7.8</v>
      </c>
      <c r="K23" s="46">
        <v>7.9</v>
      </c>
      <c r="L23" s="46">
        <v>8.4</v>
      </c>
      <c r="M23" s="46">
        <v>9</v>
      </c>
      <c r="N23" s="45">
        <v>8.06</v>
      </c>
      <c r="O23" s="45">
        <v>7.16</v>
      </c>
      <c r="P23" s="47">
        <v>2.94</v>
      </c>
      <c r="Q23" s="58" t="s">
        <v>46</v>
      </c>
      <c r="R23" s="58" t="s">
        <v>46</v>
      </c>
      <c r="S23" s="58" t="s">
        <v>46</v>
      </c>
      <c r="T23" s="58" t="s">
        <v>46</v>
      </c>
      <c r="U23" s="49" t="s">
        <v>47</v>
      </c>
      <c r="V23" s="50"/>
      <c r="W23" s="670" t="s">
        <v>48</v>
      </c>
      <c r="X23" s="671" t="s">
        <v>638</v>
      </c>
    </row>
    <row r="24" spans="1:24" s="51" customFormat="1" ht="21" customHeight="1">
      <c r="A24" s="38">
        <f t="shared" si="0"/>
        <v>16</v>
      </c>
      <c r="B24" s="57">
        <v>1820266450</v>
      </c>
      <c r="C24" s="40" t="s">
        <v>42</v>
      </c>
      <c r="D24" s="41" t="s">
        <v>83</v>
      </c>
      <c r="E24" s="42">
        <v>34434</v>
      </c>
      <c r="F24" s="43" t="s">
        <v>84</v>
      </c>
      <c r="G24" s="43" t="s">
        <v>45</v>
      </c>
      <c r="H24" s="44">
        <v>130</v>
      </c>
      <c r="I24" s="45">
        <v>7.22</v>
      </c>
      <c r="J24" s="46">
        <v>8.1999999999999993</v>
      </c>
      <c r="K24" s="46">
        <v>6.3</v>
      </c>
      <c r="L24" s="46">
        <v>8.9</v>
      </c>
      <c r="M24" s="46">
        <v>8.5</v>
      </c>
      <c r="N24" s="45">
        <v>8.1</v>
      </c>
      <c r="O24" s="45">
        <v>7.53</v>
      </c>
      <c r="P24" s="47">
        <v>3.2</v>
      </c>
      <c r="Q24" s="58" t="s">
        <v>46</v>
      </c>
      <c r="R24" s="58" t="s">
        <v>46</v>
      </c>
      <c r="S24" s="58" t="s">
        <v>46</v>
      </c>
      <c r="T24" s="58" t="s">
        <v>46</v>
      </c>
      <c r="U24" s="49" t="s">
        <v>85</v>
      </c>
      <c r="V24" s="50"/>
      <c r="W24" s="670" t="s">
        <v>48</v>
      </c>
      <c r="X24" s="671" t="s">
        <v>638</v>
      </c>
    </row>
    <row r="25" spans="1:24" s="51" customFormat="1" ht="21" customHeight="1">
      <c r="A25" s="38">
        <f t="shared" si="0"/>
        <v>17</v>
      </c>
      <c r="B25" s="57">
        <v>1820263906</v>
      </c>
      <c r="C25" s="40" t="s">
        <v>86</v>
      </c>
      <c r="D25" s="41" t="s">
        <v>83</v>
      </c>
      <c r="E25" s="42">
        <v>34446</v>
      </c>
      <c r="F25" s="43" t="s">
        <v>65</v>
      </c>
      <c r="G25" s="43" t="s">
        <v>45</v>
      </c>
      <c r="H25" s="44">
        <v>131</v>
      </c>
      <c r="I25" s="45">
        <v>7.1</v>
      </c>
      <c r="J25" s="46">
        <v>6.7</v>
      </c>
      <c r="K25" s="46">
        <v>7.2</v>
      </c>
      <c r="L25" s="46">
        <v>8.4</v>
      </c>
      <c r="M25" s="46">
        <v>6</v>
      </c>
      <c r="N25" s="45">
        <v>7.48</v>
      </c>
      <c r="O25" s="45">
        <v>7.39</v>
      </c>
      <c r="P25" s="47">
        <v>3.09</v>
      </c>
      <c r="Q25" s="58" t="s">
        <v>46</v>
      </c>
      <c r="R25" s="58" t="s">
        <v>46</v>
      </c>
      <c r="S25" s="58" t="s">
        <v>46</v>
      </c>
      <c r="T25" s="58" t="s">
        <v>46</v>
      </c>
      <c r="U25" s="49" t="s">
        <v>47</v>
      </c>
      <c r="V25" s="50"/>
      <c r="W25" s="670" t="s">
        <v>48</v>
      </c>
      <c r="X25" s="671" t="s">
        <v>638</v>
      </c>
    </row>
    <row r="26" spans="1:24" s="51" customFormat="1" ht="21" customHeight="1">
      <c r="A26" s="38">
        <f t="shared" si="0"/>
        <v>18</v>
      </c>
      <c r="B26" s="57">
        <v>1821266335</v>
      </c>
      <c r="C26" s="40" t="s">
        <v>87</v>
      </c>
      <c r="D26" s="41" t="s">
        <v>88</v>
      </c>
      <c r="E26" s="42">
        <v>34160</v>
      </c>
      <c r="F26" s="43" t="s">
        <v>44</v>
      </c>
      <c r="G26" s="43" t="s">
        <v>68</v>
      </c>
      <c r="H26" s="44">
        <v>130</v>
      </c>
      <c r="I26" s="45">
        <v>6.33</v>
      </c>
      <c r="J26" s="46">
        <v>6</v>
      </c>
      <c r="K26" s="46">
        <v>6.4</v>
      </c>
      <c r="L26" s="46">
        <v>6.8</v>
      </c>
      <c r="M26" s="46">
        <v>6</v>
      </c>
      <c r="N26" s="45">
        <v>6.4</v>
      </c>
      <c r="O26" s="45">
        <v>6.58</v>
      </c>
      <c r="P26" s="47">
        <v>2.59</v>
      </c>
      <c r="Q26" s="58" t="s">
        <v>56</v>
      </c>
      <c r="R26" s="58" t="s">
        <v>46</v>
      </c>
      <c r="S26" s="58" t="s">
        <v>46</v>
      </c>
      <c r="T26" s="58">
        <v>0</v>
      </c>
      <c r="U26" s="49" t="s">
        <v>47</v>
      </c>
      <c r="V26" s="50"/>
      <c r="W26" s="36" t="s">
        <v>57</v>
      </c>
      <c r="X26" s="734" t="s">
        <v>781</v>
      </c>
    </row>
    <row r="27" spans="1:24" s="51" customFormat="1" ht="21" customHeight="1">
      <c r="A27" s="38">
        <f t="shared" si="0"/>
        <v>19</v>
      </c>
      <c r="B27" s="57">
        <v>1820214217</v>
      </c>
      <c r="C27" s="40" t="s">
        <v>89</v>
      </c>
      <c r="D27" s="41" t="s">
        <v>90</v>
      </c>
      <c r="E27" s="42">
        <v>34225</v>
      </c>
      <c r="F27" s="43" t="s">
        <v>65</v>
      </c>
      <c r="G27" s="43" t="s">
        <v>45</v>
      </c>
      <c r="H27" s="44">
        <v>126</v>
      </c>
      <c r="I27" s="45">
        <v>7.17</v>
      </c>
      <c r="J27" s="46">
        <v>7.3</v>
      </c>
      <c r="K27" s="46">
        <v>8.3000000000000007</v>
      </c>
      <c r="L27" s="46">
        <v>7.8</v>
      </c>
      <c r="M27" s="46">
        <v>8</v>
      </c>
      <c r="N27" s="45">
        <v>7.7</v>
      </c>
      <c r="O27" s="45">
        <v>7.48</v>
      </c>
      <c r="P27" s="47">
        <v>3.15</v>
      </c>
      <c r="Q27" s="58" t="s">
        <v>56</v>
      </c>
      <c r="R27" s="58" t="s">
        <v>46</v>
      </c>
      <c r="S27" s="58" t="s">
        <v>46</v>
      </c>
      <c r="T27" s="58" t="s">
        <v>46</v>
      </c>
      <c r="U27" s="49" t="s">
        <v>47</v>
      </c>
      <c r="V27" s="50"/>
      <c r="W27" s="36" t="s">
        <v>57</v>
      </c>
      <c r="X27" s="734" t="s">
        <v>781</v>
      </c>
    </row>
    <row r="28" spans="1:24" s="51" customFormat="1" ht="21" customHeight="1">
      <c r="A28" s="38">
        <f t="shared" si="0"/>
        <v>20</v>
      </c>
      <c r="B28" s="57">
        <v>1820234283</v>
      </c>
      <c r="C28" s="40" t="s">
        <v>91</v>
      </c>
      <c r="D28" s="41" t="s">
        <v>92</v>
      </c>
      <c r="E28" s="42">
        <v>33970</v>
      </c>
      <c r="F28" s="43" t="s">
        <v>51</v>
      </c>
      <c r="G28" s="43" t="s">
        <v>45</v>
      </c>
      <c r="H28" s="44">
        <v>131</v>
      </c>
      <c r="I28" s="45">
        <v>7.07</v>
      </c>
      <c r="J28" s="46">
        <v>7.9</v>
      </c>
      <c r="K28" s="46">
        <v>9.5</v>
      </c>
      <c r="L28" s="46">
        <v>7.8</v>
      </c>
      <c r="M28" s="46">
        <v>8</v>
      </c>
      <c r="N28" s="45">
        <v>8.18</v>
      </c>
      <c r="O28" s="45">
        <v>7.39</v>
      </c>
      <c r="P28" s="47">
        <v>3.09</v>
      </c>
      <c r="Q28" s="58" t="s">
        <v>46</v>
      </c>
      <c r="R28" s="58" t="s">
        <v>46</v>
      </c>
      <c r="S28" s="58" t="s">
        <v>46</v>
      </c>
      <c r="T28" s="58" t="s">
        <v>46</v>
      </c>
      <c r="U28" s="49" t="s">
        <v>47</v>
      </c>
      <c r="V28" s="50"/>
      <c r="W28" s="670" t="s">
        <v>48</v>
      </c>
      <c r="X28" s="671" t="s">
        <v>638</v>
      </c>
    </row>
    <row r="29" spans="1:24" s="51" customFormat="1" ht="21" customHeight="1">
      <c r="A29" s="38">
        <f t="shared" si="0"/>
        <v>21</v>
      </c>
      <c r="B29" s="57">
        <v>1820263698</v>
      </c>
      <c r="C29" s="40" t="s">
        <v>93</v>
      </c>
      <c r="D29" s="41" t="s">
        <v>94</v>
      </c>
      <c r="E29" s="42">
        <v>34012</v>
      </c>
      <c r="F29" s="43" t="s">
        <v>51</v>
      </c>
      <c r="G29" s="43" t="s">
        <v>45</v>
      </c>
      <c r="H29" s="44">
        <v>126</v>
      </c>
      <c r="I29" s="45">
        <v>6.97</v>
      </c>
      <c r="J29" s="46">
        <v>6.8</v>
      </c>
      <c r="K29" s="46">
        <v>7.5</v>
      </c>
      <c r="L29" s="46">
        <v>7.5</v>
      </c>
      <c r="M29" s="46">
        <v>7.5</v>
      </c>
      <c r="N29" s="45">
        <v>7.22</v>
      </c>
      <c r="O29" s="45">
        <v>7.26</v>
      </c>
      <c r="P29" s="47">
        <v>2.99</v>
      </c>
      <c r="Q29" s="58" t="s">
        <v>46</v>
      </c>
      <c r="R29" s="58" t="s">
        <v>46</v>
      </c>
      <c r="S29" s="58" t="s">
        <v>46</v>
      </c>
      <c r="T29" s="58" t="s">
        <v>46</v>
      </c>
      <c r="U29" s="49" t="s">
        <v>47</v>
      </c>
      <c r="V29" s="50"/>
      <c r="W29" s="670" t="s">
        <v>48</v>
      </c>
      <c r="X29" s="671" t="s">
        <v>638</v>
      </c>
    </row>
    <row r="30" spans="1:24" s="51" customFormat="1" ht="21" customHeight="1">
      <c r="A30" s="38">
        <f t="shared" si="0"/>
        <v>22</v>
      </c>
      <c r="B30" s="57">
        <v>1820264373</v>
      </c>
      <c r="C30" s="40" t="s">
        <v>95</v>
      </c>
      <c r="D30" s="41" t="s">
        <v>94</v>
      </c>
      <c r="E30" s="42">
        <v>34295</v>
      </c>
      <c r="F30" s="43" t="s">
        <v>65</v>
      </c>
      <c r="G30" s="43" t="s">
        <v>45</v>
      </c>
      <c r="H30" s="44">
        <v>130</v>
      </c>
      <c r="I30" s="45">
        <v>7.12</v>
      </c>
      <c r="J30" s="46">
        <v>8</v>
      </c>
      <c r="K30" s="46">
        <v>8.9</v>
      </c>
      <c r="L30" s="46">
        <v>8.3000000000000007</v>
      </c>
      <c r="M30" s="46">
        <v>7</v>
      </c>
      <c r="N30" s="45">
        <v>8.3000000000000007</v>
      </c>
      <c r="O30" s="45">
        <v>7.44</v>
      </c>
      <c r="P30" s="47">
        <v>3.12</v>
      </c>
      <c r="Q30" s="58" t="s">
        <v>56</v>
      </c>
      <c r="R30" s="58" t="s">
        <v>46</v>
      </c>
      <c r="S30" s="58" t="s">
        <v>46</v>
      </c>
      <c r="T30" s="58" t="s">
        <v>46</v>
      </c>
      <c r="U30" s="49" t="s">
        <v>85</v>
      </c>
      <c r="V30" s="50"/>
      <c r="W30" s="36" t="s">
        <v>57</v>
      </c>
      <c r="X30" s="734" t="s">
        <v>781</v>
      </c>
    </row>
    <row r="31" spans="1:24" s="51" customFormat="1" ht="21" customHeight="1">
      <c r="A31" s="38">
        <f t="shared" si="0"/>
        <v>23</v>
      </c>
      <c r="B31" s="57">
        <v>1821266548</v>
      </c>
      <c r="C31" s="40" t="s">
        <v>96</v>
      </c>
      <c r="D31" s="41" t="s">
        <v>97</v>
      </c>
      <c r="E31" s="42">
        <v>34356</v>
      </c>
      <c r="F31" s="43" t="s">
        <v>98</v>
      </c>
      <c r="G31" s="43" t="s">
        <v>68</v>
      </c>
      <c r="H31" s="44">
        <v>121</v>
      </c>
      <c r="I31" s="45">
        <v>6.82</v>
      </c>
      <c r="J31" s="46">
        <v>8</v>
      </c>
      <c r="K31" s="46">
        <v>6.5</v>
      </c>
      <c r="L31" s="46">
        <v>3.3</v>
      </c>
      <c r="M31" s="46">
        <v>5.5</v>
      </c>
      <c r="N31" s="45">
        <v>5.82</v>
      </c>
      <c r="O31" s="45">
        <v>6.82</v>
      </c>
      <c r="P31" s="47">
        <v>2.73</v>
      </c>
      <c r="Q31" s="58" t="s">
        <v>46</v>
      </c>
      <c r="R31" s="58" t="s">
        <v>46</v>
      </c>
      <c r="S31" s="58" t="s">
        <v>46</v>
      </c>
      <c r="T31" s="58" t="s">
        <v>46</v>
      </c>
      <c r="U31" s="49" t="s">
        <v>47</v>
      </c>
      <c r="V31" s="50"/>
      <c r="W31" s="36" t="s">
        <v>40</v>
      </c>
      <c r="X31" s="734" t="s">
        <v>781</v>
      </c>
    </row>
    <row r="32" spans="1:24" s="51" customFormat="1" ht="21" customHeight="1">
      <c r="A32" s="38">
        <f t="shared" si="0"/>
        <v>24</v>
      </c>
      <c r="B32" s="57">
        <v>1820266090</v>
      </c>
      <c r="C32" s="40" t="s">
        <v>99</v>
      </c>
      <c r="D32" s="41" t="s">
        <v>100</v>
      </c>
      <c r="E32" s="42">
        <v>34583</v>
      </c>
      <c r="F32" s="43" t="s">
        <v>101</v>
      </c>
      <c r="G32" s="43" t="s">
        <v>45</v>
      </c>
      <c r="H32" s="44">
        <v>126</v>
      </c>
      <c r="I32" s="45">
        <v>7.2</v>
      </c>
      <c r="J32" s="46">
        <v>8.1999999999999993</v>
      </c>
      <c r="K32" s="46">
        <v>7.1</v>
      </c>
      <c r="L32" s="46">
        <v>6.8</v>
      </c>
      <c r="M32" s="46">
        <v>9</v>
      </c>
      <c r="N32" s="45">
        <v>7.42</v>
      </c>
      <c r="O32" s="45">
        <v>7.49</v>
      </c>
      <c r="P32" s="47">
        <v>3.16</v>
      </c>
      <c r="Q32" s="58" t="s">
        <v>56</v>
      </c>
      <c r="R32" s="58" t="s">
        <v>46</v>
      </c>
      <c r="S32" s="58" t="s">
        <v>46</v>
      </c>
      <c r="T32" s="58" t="s">
        <v>46</v>
      </c>
      <c r="U32" s="49" t="s">
        <v>47</v>
      </c>
      <c r="V32" s="50"/>
      <c r="W32" s="36" t="s">
        <v>57</v>
      </c>
      <c r="X32" s="734" t="s">
        <v>781</v>
      </c>
    </row>
    <row r="33" spans="1:24" s="51" customFormat="1" ht="21" customHeight="1">
      <c r="A33" s="38">
        <f t="shared" si="0"/>
        <v>25</v>
      </c>
      <c r="B33" s="57">
        <v>1820264944</v>
      </c>
      <c r="C33" s="40" t="s">
        <v>102</v>
      </c>
      <c r="D33" s="41" t="s">
        <v>103</v>
      </c>
      <c r="E33" s="42">
        <v>34585</v>
      </c>
      <c r="F33" s="43" t="s">
        <v>104</v>
      </c>
      <c r="G33" s="43" t="s">
        <v>45</v>
      </c>
      <c r="H33" s="44">
        <v>130</v>
      </c>
      <c r="I33" s="45">
        <v>6.65</v>
      </c>
      <c r="J33" s="46">
        <v>7</v>
      </c>
      <c r="K33" s="46">
        <v>6.9</v>
      </c>
      <c r="L33" s="46">
        <v>7.4</v>
      </c>
      <c r="M33" s="46">
        <v>5.5</v>
      </c>
      <c r="N33" s="45">
        <v>7.14</v>
      </c>
      <c r="O33" s="45">
        <v>6.93</v>
      </c>
      <c r="P33" s="47">
        <v>2.79</v>
      </c>
      <c r="Q33" s="58" t="s">
        <v>46</v>
      </c>
      <c r="R33" s="58" t="s">
        <v>46</v>
      </c>
      <c r="S33" s="58" t="s">
        <v>46</v>
      </c>
      <c r="T33" s="58" t="s">
        <v>46</v>
      </c>
      <c r="U33" s="49" t="s">
        <v>85</v>
      </c>
      <c r="V33" s="50"/>
      <c r="W33" s="670" t="s">
        <v>48</v>
      </c>
      <c r="X33" s="671" t="s">
        <v>638</v>
      </c>
    </row>
    <row r="34" spans="1:24" s="51" customFormat="1" ht="21" customHeight="1">
      <c r="A34" s="38">
        <f t="shared" si="0"/>
        <v>26</v>
      </c>
      <c r="B34" s="57">
        <v>1820264366</v>
      </c>
      <c r="C34" s="40" t="s">
        <v>105</v>
      </c>
      <c r="D34" s="41" t="s">
        <v>106</v>
      </c>
      <c r="E34" s="42">
        <v>34531</v>
      </c>
      <c r="F34" s="43" t="s">
        <v>44</v>
      </c>
      <c r="G34" s="43" t="s">
        <v>45</v>
      </c>
      <c r="H34" s="44">
        <v>126</v>
      </c>
      <c r="I34" s="45">
        <v>7.11</v>
      </c>
      <c r="J34" s="46">
        <v>7</v>
      </c>
      <c r="K34" s="46">
        <v>7</v>
      </c>
      <c r="L34" s="46">
        <v>7</v>
      </c>
      <c r="M34" s="46">
        <v>7.5</v>
      </c>
      <c r="N34" s="45">
        <v>7</v>
      </c>
      <c r="O34" s="45">
        <v>7.39</v>
      </c>
      <c r="P34" s="47">
        <v>3.11</v>
      </c>
      <c r="Q34" s="58" t="s">
        <v>46</v>
      </c>
      <c r="R34" s="58" t="s">
        <v>46</v>
      </c>
      <c r="S34" s="58" t="s">
        <v>46</v>
      </c>
      <c r="T34" s="58" t="s">
        <v>46</v>
      </c>
      <c r="U34" s="49" t="s">
        <v>85</v>
      </c>
      <c r="V34" s="50"/>
      <c r="W34" s="670" t="s">
        <v>48</v>
      </c>
      <c r="X34" s="671" t="s">
        <v>638</v>
      </c>
    </row>
    <row r="35" spans="1:24" s="51" customFormat="1" ht="20.25" customHeight="1">
      <c r="A35" s="11"/>
      <c r="B35" s="54" t="s">
        <v>41</v>
      </c>
      <c r="C35" s="13"/>
      <c r="D35" s="14"/>
      <c r="E35" s="15"/>
      <c r="F35" s="16"/>
      <c r="G35" s="16"/>
      <c r="H35" s="16"/>
      <c r="I35" s="16"/>
      <c r="J35" s="16"/>
      <c r="K35" s="16"/>
      <c r="L35" s="16"/>
      <c r="M35" s="16"/>
      <c r="N35" s="16"/>
      <c r="O35" s="16"/>
      <c r="P35" s="16"/>
      <c r="Q35" s="17"/>
      <c r="R35" s="17"/>
      <c r="S35" s="18"/>
      <c r="T35" s="18"/>
      <c r="U35" s="18"/>
      <c r="V35" s="19"/>
      <c r="W35" s="20"/>
    </row>
    <row r="36" spans="1:24" s="51" customFormat="1" ht="19.5" customHeight="1">
      <c r="A36" s="38">
        <f t="shared" si="0"/>
        <v>1</v>
      </c>
      <c r="B36" s="57">
        <v>1821264934</v>
      </c>
      <c r="C36" s="40" t="s">
        <v>107</v>
      </c>
      <c r="D36" s="41" t="s">
        <v>108</v>
      </c>
      <c r="E36" s="42">
        <v>34640</v>
      </c>
      <c r="F36" s="43" t="s">
        <v>65</v>
      </c>
      <c r="G36" s="43" t="s">
        <v>68</v>
      </c>
      <c r="H36" s="44">
        <v>126</v>
      </c>
      <c r="I36" s="45">
        <v>6.4</v>
      </c>
      <c r="J36" s="46">
        <v>7.5</v>
      </c>
      <c r="K36" s="46">
        <v>7</v>
      </c>
      <c r="L36" s="46">
        <v>8.3000000000000007</v>
      </c>
      <c r="M36" s="46">
        <v>9</v>
      </c>
      <c r="N36" s="45">
        <v>7.72</v>
      </c>
      <c r="O36" s="45">
        <v>6.71</v>
      </c>
      <c r="P36" s="47">
        <v>2.74</v>
      </c>
      <c r="Q36" s="58" t="s">
        <v>56</v>
      </c>
      <c r="R36" s="58" t="s">
        <v>46</v>
      </c>
      <c r="S36" s="58">
        <v>0</v>
      </c>
      <c r="T36" s="58" t="s">
        <v>46</v>
      </c>
      <c r="U36" s="49" t="s">
        <v>85</v>
      </c>
      <c r="V36" s="50" t="s">
        <v>109</v>
      </c>
      <c r="W36" s="36" t="s">
        <v>57</v>
      </c>
      <c r="X36" s="734" t="s">
        <v>781</v>
      </c>
    </row>
    <row r="37" spans="1:24" s="51" customFormat="1" ht="19.5" customHeight="1">
      <c r="A37" s="38">
        <f t="shared" si="0"/>
        <v>2</v>
      </c>
      <c r="B37" s="57">
        <v>172328006</v>
      </c>
      <c r="C37" s="40" t="s">
        <v>110</v>
      </c>
      <c r="D37" s="41" t="s">
        <v>111</v>
      </c>
      <c r="E37" s="42">
        <v>33758</v>
      </c>
      <c r="F37" s="43" t="s">
        <v>44</v>
      </c>
      <c r="G37" s="43" t="s">
        <v>68</v>
      </c>
      <c r="H37" s="44">
        <v>130</v>
      </c>
      <c r="I37" s="45">
        <v>6.48</v>
      </c>
      <c r="J37" s="46">
        <v>8</v>
      </c>
      <c r="K37" s="46">
        <v>6.5</v>
      </c>
      <c r="L37" s="46">
        <v>5.5</v>
      </c>
      <c r="M37" s="46">
        <v>7.3</v>
      </c>
      <c r="N37" s="45">
        <v>6.7</v>
      </c>
      <c r="O37" s="45">
        <v>6.74</v>
      </c>
      <c r="P37" s="47">
        <v>2.77</v>
      </c>
      <c r="Q37" s="58" t="s">
        <v>46</v>
      </c>
      <c r="R37" s="58" t="s">
        <v>46</v>
      </c>
      <c r="S37" s="58" t="s">
        <v>46</v>
      </c>
      <c r="T37" s="58" t="s">
        <v>46</v>
      </c>
      <c r="U37" s="49" t="s">
        <v>54</v>
      </c>
      <c r="V37" s="50" t="s">
        <v>112</v>
      </c>
      <c r="W37" s="36" t="s">
        <v>57</v>
      </c>
      <c r="X37" s="734" t="s">
        <v>781</v>
      </c>
    </row>
    <row r="38" spans="1:24" s="51" customFormat="1" ht="19.5" customHeight="1">
      <c r="A38" s="38">
        <f t="shared" si="0"/>
        <v>3</v>
      </c>
      <c r="B38" s="57">
        <v>1821265394</v>
      </c>
      <c r="C38" s="40" t="s">
        <v>113</v>
      </c>
      <c r="D38" s="41" t="s">
        <v>114</v>
      </c>
      <c r="E38" s="42">
        <v>34348</v>
      </c>
      <c r="F38" s="43" t="s">
        <v>44</v>
      </c>
      <c r="G38" s="43" t="s">
        <v>68</v>
      </c>
      <c r="H38" s="44">
        <v>125</v>
      </c>
      <c r="I38" s="45">
        <v>5.97</v>
      </c>
      <c r="J38" s="46">
        <v>5.8</v>
      </c>
      <c r="K38" s="46">
        <v>3.4</v>
      </c>
      <c r="L38" s="46">
        <v>5.5</v>
      </c>
      <c r="M38" s="46">
        <v>7.5</v>
      </c>
      <c r="N38" s="45">
        <v>5.2</v>
      </c>
      <c r="O38" s="45">
        <v>5.97</v>
      </c>
      <c r="P38" s="47">
        <v>2.2799999999999998</v>
      </c>
      <c r="Q38" s="58" t="s">
        <v>56</v>
      </c>
      <c r="R38" s="58" t="s">
        <v>46</v>
      </c>
      <c r="S38" s="58" t="s">
        <v>46</v>
      </c>
      <c r="T38" s="58" t="s">
        <v>46</v>
      </c>
      <c r="U38" s="49" t="s">
        <v>54</v>
      </c>
      <c r="V38" s="50" t="s">
        <v>109</v>
      </c>
      <c r="W38" s="36" t="s">
        <v>40</v>
      </c>
      <c r="X38" s="734" t="s">
        <v>781</v>
      </c>
    </row>
    <row r="39" spans="1:24" s="51" customFormat="1" ht="19.5" customHeight="1">
      <c r="A39" s="38">
        <f t="shared" si="0"/>
        <v>4</v>
      </c>
      <c r="B39" s="57">
        <v>1820264938</v>
      </c>
      <c r="C39" s="40" t="s">
        <v>115</v>
      </c>
      <c r="D39" s="41" t="s">
        <v>70</v>
      </c>
      <c r="E39" s="42">
        <v>34618</v>
      </c>
      <c r="F39" s="43" t="s">
        <v>44</v>
      </c>
      <c r="G39" s="43" t="s">
        <v>45</v>
      </c>
      <c r="H39" s="44">
        <v>131</v>
      </c>
      <c r="I39" s="45">
        <v>7.22</v>
      </c>
      <c r="J39" s="46">
        <v>7.5</v>
      </c>
      <c r="K39" s="46">
        <v>6.4</v>
      </c>
      <c r="L39" s="46">
        <v>8.1</v>
      </c>
      <c r="M39" s="46">
        <v>7.3</v>
      </c>
      <c r="N39" s="45">
        <v>7.52</v>
      </c>
      <c r="O39" s="45">
        <v>7.51</v>
      </c>
      <c r="P39" s="47">
        <v>3.2</v>
      </c>
      <c r="Q39" s="58" t="s">
        <v>46</v>
      </c>
      <c r="R39" s="58" t="s">
        <v>46</v>
      </c>
      <c r="S39" s="58" t="s">
        <v>46</v>
      </c>
      <c r="T39" s="58" t="s">
        <v>46</v>
      </c>
      <c r="U39" s="49" t="s">
        <v>47</v>
      </c>
      <c r="V39" s="50" t="s">
        <v>116</v>
      </c>
      <c r="W39" s="36" t="s">
        <v>57</v>
      </c>
      <c r="X39" s="734" t="s">
        <v>781</v>
      </c>
    </row>
    <row r="40" spans="1:24" s="51" customFormat="1" ht="19.5" customHeight="1">
      <c r="A40" s="38">
        <f t="shared" si="0"/>
        <v>5</v>
      </c>
      <c r="B40" s="57">
        <v>1821264372</v>
      </c>
      <c r="C40" s="40" t="s">
        <v>117</v>
      </c>
      <c r="D40" s="41" t="s">
        <v>118</v>
      </c>
      <c r="E40" s="42">
        <v>33623</v>
      </c>
      <c r="F40" s="43" t="s">
        <v>119</v>
      </c>
      <c r="G40" s="43" t="s">
        <v>68</v>
      </c>
      <c r="H40" s="44">
        <v>125</v>
      </c>
      <c r="I40" s="45">
        <v>5.97</v>
      </c>
      <c r="J40" s="46">
        <v>7.8</v>
      </c>
      <c r="K40" s="46">
        <v>5.9</v>
      </c>
      <c r="L40" s="46">
        <v>2.9</v>
      </c>
      <c r="M40" s="46">
        <v>7.8</v>
      </c>
      <c r="N40" s="45">
        <v>5.46</v>
      </c>
      <c r="O40" s="45">
        <v>5.97</v>
      </c>
      <c r="P40" s="47">
        <v>2.2400000000000002</v>
      </c>
      <c r="Q40" s="58" t="s">
        <v>46</v>
      </c>
      <c r="R40" s="58" t="s">
        <v>46</v>
      </c>
      <c r="S40" s="58" t="s">
        <v>46</v>
      </c>
      <c r="T40" s="58" t="s">
        <v>46</v>
      </c>
      <c r="U40" s="49" t="s">
        <v>47</v>
      </c>
      <c r="V40" s="50" t="s">
        <v>120</v>
      </c>
      <c r="W40" s="36" t="s">
        <v>40</v>
      </c>
      <c r="X40" s="734" t="s">
        <v>781</v>
      </c>
    </row>
    <row r="41" spans="1:24" s="51" customFormat="1" ht="19.5" customHeight="1">
      <c r="A41" s="38">
        <f t="shared" si="0"/>
        <v>6</v>
      </c>
      <c r="B41" s="57">
        <v>1820264369</v>
      </c>
      <c r="C41" s="40" t="s">
        <v>121</v>
      </c>
      <c r="D41" s="41" t="s">
        <v>122</v>
      </c>
      <c r="E41" s="42">
        <v>34489</v>
      </c>
      <c r="F41" s="43" t="s">
        <v>65</v>
      </c>
      <c r="G41" s="43" t="s">
        <v>45</v>
      </c>
      <c r="H41" s="44">
        <v>126</v>
      </c>
      <c r="I41" s="45">
        <v>6.73</v>
      </c>
      <c r="J41" s="46">
        <v>7.5</v>
      </c>
      <c r="K41" s="46">
        <v>5.6</v>
      </c>
      <c r="L41" s="46">
        <v>2.8</v>
      </c>
      <c r="M41" s="46">
        <v>7</v>
      </c>
      <c r="N41" s="45">
        <v>5.24</v>
      </c>
      <c r="O41" s="45">
        <v>6.73</v>
      </c>
      <c r="P41" s="47">
        <v>2.71</v>
      </c>
      <c r="Q41" s="58" t="s">
        <v>46</v>
      </c>
      <c r="R41" s="58" t="s">
        <v>46</v>
      </c>
      <c r="S41" s="58" t="s">
        <v>46</v>
      </c>
      <c r="T41" s="58" t="s">
        <v>46</v>
      </c>
      <c r="U41" s="49" t="s">
        <v>47</v>
      </c>
      <c r="V41" s="50" t="s">
        <v>123</v>
      </c>
      <c r="W41" s="36" t="s">
        <v>40</v>
      </c>
      <c r="X41" s="734" t="s">
        <v>781</v>
      </c>
    </row>
    <row r="42" spans="1:24" s="51" customFormat="1" ht="19.5" customHeight="1">
      <c r="A42" s="38">
        <f t="shared" si="0"/>
        <v>7</v>
      </c>
      <c r="B42" s="57">
        <v>1820264375</v>
      </c>
      <c r="C42" s="40" t="s">
        <v>124</v>
      </c>
      <c r="D42" s="41" t="s">
        <v>125</v>
      </c>
      <c r="E42" s="42">
        <v>34493</v>
      </c>
      <c r="F42" s="43" t="s">
        <v>51</v>
      </c>
      <c r="G42" s="43" t="s">
        <v>45</v>
      </c>
      <c r="H42" s="44">
        <v>125</v>
      </c>
      <c r="I42" s="45">
        <v>5.53</v>
      </c>
      <c r="J42" s="46">
        <v>8</v>
      </c>
      <c r="K42" s="46">
        <v>6.9</v>
      </c>
      <c r="L42" s="46">
        <v>6.6</v>
      </c>
      <c r="M42" s="46">
        <v>7.5</v>
      </c>
      <c r="N42" s="45">
        <v>7.22</v>
      </c>
      <c r="O42" s="45">
        <v>5.82</v>
      </c>
      <c r="P42" s="47">
        <v>2.21</v>
      </c>
      <c r="Q42" s="58" t="s">
        <v>46</v>
      </c>
      <c r="R42" s="58" t="s">
        <v>46</v>
      </c>
      <c r="S42" s="58" t="s">
        <v>46</v>
      </c>
      <c r="T42" s="58" t="s">
        <v>46</v>
      </c>
      <c r="U42" s="49" t="s">
        <v>47</v>
      </c>
      <c r="V42" s="50" t="s">
        <v>126</v>
      </c>
      <c r="W42" s="36" t="s">
        <v>57</v>
      </c>
      <c r="X42" s="734" t="s">
        <v>781</v>
      </c>
    </row>
    <row r="43" spans="1:24" s="51" customFormat="1" ht="19.5" customHeight="1">
      <c r="A43" s="38">
        <f t="shared" si="0"/>
        <v>8</v>
      </c>
      <c r="B43" s="57">
        <v>1820265398</v>
      </c>
      <c r="C43" s="40" t="s">
        <v>58</v>
      </c>
      <c r="D43" s="41" t="s">
        <v>127</v>
      </c>
      <c r="E43" s="42">
        <v>34688</v>
      </c>
      <c r="F43" s="43" t="s">
        <v>84</v>
      </c>
      <c r="G43" s="43" t="s">
        <v>45</v>
      </c>
      <c r="H43" s="44">
        <v>130</v>
      </c>
      <c r="I43" s="45">
        <v>6.77</v>
      </c>
      <c r="J43" s="46">
        <v>8.5</v>
      </c>
      <c r="K43" s="46">
        <v>6.1</v>
      </c>
      <c r="L43" s="46">
        <v>7.3</v>
      </c>
      <c r="M43" s="46">
        <v>7.5</v>
      </c>
      <c r="N43" s="45">
        <v>7.54</v>
      </c>
      <c r="O43" s="45">
        <v>7.06</v>
      </c>
      <c r="P43" s="47">
        <v>2.91</v>
      </c>
      <c r="Q43" s="58" t="s">
        <v>46</v>
      </c>
      <c r="R43" s="58" t="s">
        <v>46</v>
      </c>
      <c r="S43" s="58" t="s">
        <v>46</v>
      </c>
      <c r="T43" s="58" t="s">
        <v>46</v>
      </c>
      <c r="U43" s="49" t="s">
        <v>47</v>
      </c>
      <c r="V43" s="50" t="s">
        <v>123</v>
      </c>
      <c r="W43" s="36" t="s">
        <v>57</v>
      </c>
      <c r="X43" s="734" t="s">
        <v>781</v>
      </c>
    </row>
    <row r="44" spans="1:24" s="51" customFormat="1" ht="19.5" customHeight="1">
      <c r="A44" s="38">
        <f t="shared" si="0"/>
        <v>9</v>
      </c>
      <c r="B44" s="57">
        <v>1820266453</v>
      </c>
      <c r="C44" s="40" t="s">
        <v>128</v>
      </c>
      <c r="D44" s="41" t="s">
        <v>129</v>
      </c>
      <c r="E44" s="42">
        <v>34641</v>
      </c>
      <c r="F44" s="43" t="s">
        <v>51</v>
      </c>
      <c r="G44" s="43" t="s">
        <v>45</v>
      </c>
      <c r="H44" s="44">
        <v>130</v>
      </c>
      <c r="I44" s="45">
        <v>6.69</v>
      </c>
      <c r="J44" s="46">
        <v>7.9</v>
      </c>
      <c r="K44" s="46">
        <v>8.1</v>
      </c>
      <c r="L44" s="46">
        <v>8</v>
      </c>
      <c r="M44" s="46">
        <v>7.5</v>
      </c>
      <c r="N44" s="45">
        <v>7.98</v>
      </c>
      <c r="O44" s="45">
        <v>6.99</v>
      </c>
      <c r="P44" s="47">
        <v>2.88</v>
      </c>
      <c r="Q44" s="58" t="s">
        <v>46</v>
      </c>
      <c r="R44" s="58" t="s">
        <v>46</v>
      </c>
      <c r="S44" s="58">
        <v>0</v>
      </c>
      <c r="T44" s="58" t="s">
        <v>46</v>
      </c>
      <c r="U44" s="49" t="s">
        <v>47</v>
      </c>
      <c r="V44" s="50" t="s">
        <v>123</v>
      </c>
      <c r="W44" s="36" t="s">
        <v>57</v>
      </c>
      <c r="X44" s="734" t="s">
        <v>781</v>
      </c>
    </row>
    <row r="45" spans="1:24" s="51" customFormat="1" ht="16.5" customHeight="1">
      <c r="O45" s="52" t="s">
        <v>30</v>
      </c>
      <c r="U45"/>
    </row>
    <row r="46" spans="1:24" s="51" customFormat="1" ht="16.5" customHeight="1">
      <c r="B46" s="51" t="s">
        <v>31</v>
      </c>
      <c r="D46" s="51" t="s">
        <v>32</v>
      </c>
      <c r="I46" s="51" t="s">
        <v>33</v>
      </c>
      <c r="P46" s="51" t="s">
        <v>34</v>
      </c>
      <c r="U46"/>
    </row>
    <row r="47" spans="1:24" s="53" customFormat="1" ht="18" customHeight="1"/>
    <row r="48" spans="1:24" s="53" customFormat="1" ht="18.75" customHeight="1"/>
    <row r="49" spans="1:14" s="53" customFormat="1" ht="10.5" customHeight="1"/>
    <row r="50" spans="1:14" s="53" customFormat="1" ht="15.75" customHeight="1"/>
    <row r="51" spans="1:14" s="53" customFormat="1" ht="17.25" customHeight="1">
      <c r="A51" s="51"/>
      <c r="B51" s="51" t="s">
        <v>35</v>
      </c>
      <c r="C51" s="51"/>
      <c r="D51" s="51" t="s">
        <v>36</v>
      </c>
      <c r="F51" s="51"/>
      <c r="G51" s="51"/>
      <c r="H51" s="51"/>
      <c r="I51" s="51" t="s">
        <v>37</v>
      </c>
      <c r="K51" s="51"/>
      <c r="M51" s="51"/>
      <c r="N51" s="51"/>
    </row>
  </sheetData>
  <mergeCells count="22">
    <mergeCell ref="W5:W7"/>
    <mergeCell ref="R5:R7"/>
    <mergeCell ref="A5:A7"/>
    <mergeCell ref="B5:B7"/>
    <mergeCell ref="C5:D7"/>
    <mergeCell ref="E5:E7"/>
    <mergeCell ref="F5:F7"/>
    <mergeCell ref="G5:G7"/>
    <mergeCell ref="H5:H7"/>
    <mergeCell ref="I5:I7"/>
    <mergeCell ref="J5:N5"/>
    <mergeCell ref="O5:P6"/>
    <mergeCell ref="Q5:Q7"/>
    <mergeCell ref="J6:J7"/>
    <mergeCell ref="K6:K7"/>
    <mergeCell ref="V5:V7"/>
    <mergeCell ref="L6:L7"/>
    <mergeCell ref="N6:N7"/>
    <mergeCell ref="S5:S7"/>
    <mergeCell ref="T5:T7"/>
    <mergeCell ref="U5:U7"/>
    <mergeCell ref="M6:M7"/>
  </mergeCells>
  <conditionalFormatting sqref="J9:N11">
    <cfRule type="cellIs" dxfId="387" priority="37" stopIfTrue="1" operator="lessThan">
      <formula>5.5</formula>
    </cfRule>
  </conditionalFormatting>
  <conditionalFormatting sqref="W36:W44 W26:W27 W30:W32">
    <cfRule type="cellIs" dxfId="386" priority="36" operator="between">
      <formula>0</formula>
      <formula>3.9</formula>
    </cfRule>
  </conditionalFormatting>
  <conditionalFormatting sqref="Q9:R11 W36:W44 W26:W27 W30:W32">
    <cfRule type="cellIs" dxfId="385" priority="35" operator="lessThan">
      <formula>5</formula>
    </cfRule>
  </conditionalFormatting>
  <conditionalFormatting sqref="Q9:R11 W36:W44 W26:W27 W30:W32">
    <cfRule type="cellIs" dxfId="384" priority="34" stopIfTrue="1" operator="notEqual">
      <formula>"CNTN"</formula>
    </cfRule>
  </conditionalFormatting>
  <conditionalFormatting sqref="Q9:R11">
    <cfRule type="notContainsBlanks" dxfId="383" priority="32" stopIfTrue="1">
      <formula>LEN(TRIM(Q9))&gt;0</formula>
    </cfRule>
    <cfRule type="cellIs" dxfId="382" priority="33" operator="between">
      <formula>0</formula>
      <formula>3.9</formula>
    </cfRule>
  </conditionalFormatting>
  <conditionalFormatting sqref="Q9:T11">
    <cfRule type="notContainsBlanks" priority="31" stopIfTrue="1">
      <formula>LEN(TRIM(Q9))&gt;0</formula>
    </cfRule>
  </conditionalFormatting>
  <conditionalFormatting sqref="S9:T11">
    <cfRule type="cellIs" dxfId="381" priority="30" stopIfTrue="1" operator="equal">
      <formula>0</formula>
    </cfRule>
  </conditionalFormatting>
  <conditionalFormatting sqref="J12:N34 J36:N44">
    <cfRule type="cellIs" dxfId="380" priority="29" stopIfTrue="1" operator="lessThan">
      <formula>5.5</formula>
    </cfRule>
  </conditionalFormatting>
  <conditionalFormatting sqref="Q12:R34 Q36:R44">
    <cfRule type="cellIs" dxfId="379" priority="28" operator="lessThan">
      <formula>5</formula>
    </cfRule>
  </conditionalFormatting>
  <conditionalFormatting sqref="Q12:R34 Q36:R44">
    <cfRule type="cellIs" dxfId="378" priority="27" stopIfTrue="1" operator="notEqual">
      <formula>"CNTN"</formula>
    </cfRule>
  </conditionalFormatting>
  <conditionalFormatting sqref="Q12:R34 Q36:R44">
    <cfRule type="notContainsBlanks" dxfId="377" priority="25" stopIfTrue="1">
      <formula>LEN(TRIM(Q12))&gt;0</formula>
    </cfRule>
    <cfRule type="cellIs" dxfId="376" priority="26" operator="between">
      <formula>0</formula>
      <formula>3.9</formula>
    </cfRule>
  </conditionalFormatting>
  <conditionalFormatting sqref="Q36:T44 Q12:T34">
    <cfRule type="notContainsBlanks" priority="24" stopIfTrue="1">
      <formula>LEN(TRIM(Q12))&gt;0</formula>
    </cfRule>
  </conditionalFormatting>
  <conditionalFormatting sqref="S12:T34 S36:T44">
    <cfRule type="cellIs" dxfId="375" priority="23" stopIfTrue="1" operator="equal">
      <formula>0</formula>
    </cfRule>
  </conditionalFormatting>
  <conditionalFormatting sqref="W9:W11">
    <cfRule type="cellIs" dxfId="374" priority="22" operator="between">
      <formula>0</formula>
      <formula>3.9</formula>
    </cfRule>
  </conditionalFormatting>
  <conditionalFormatting sqref="W9:W11">
    <cfRule type="cellIs" dxfId="373" priority="21" operator="lessThan">
      <formula>5</formula>
    </cfRule>
  </conditionalFormatting>
  <conditionalFormatting sqref="W9:W11">
    <cfRule type="cellIs" dxfId="372" priority="20" stopIfTrue="1" operator="notEqual">
      <formula>"CNTN"</formula>
    </cfRule>
  </conditionalFormatting>
  <conditionalFormatting sqref="W13:W17">
    <cfRule type="cellIs" dxfId="371" priority="19" operator="between">
      <formula>0</formula>
      <formula>3.9</formula>
    </cfRule>
  </conditionalFormatting>
  <conditionalFormatting sqref="W13:W17">
    <cfRule type="cellIs" dxfId="370" priority="18" operator="lessThan">
      <formula>5</formula>
    </cfRule>
  </conditionalFormatting>
  <conditionalFormatting sqref="W13:W17">
    <cfRule type="cellIs" dxfId="369" priority="17" stopIfTrue="1" operator="notEqual">
      <formula>"CNTN"</formula>
    </cfRule>
  </conditionalFormatting>
  <conditionalFormatting sqref="W18:W23">
    <cfRule type="cellIs" dxfId="368" priority="16" operator="between">
      <formula>0</formula>
      <formula>3.9</formula>
    </cfRule>
  </conditionalFormatting>
  <conditionalFormatting sqref="W18:W23">
    <cfRule type="cellIs" dxfId="367" priority="15" operator="lessThan">
      <formula>5</formula>
    </cfRule>
  </conditionalFormatting>
  <conditionalFormatting sqref="W18:W23">
    <cfRule type="cellIs" dxfId="366" priority="14" stopIfTrue="1" operator="notEqual">
      <formula>"CNTN"</formula>
    </cfRule>
  </conditionalFormatting>
  <conditionalFormatting sqref="W24:W25">
    <cfRule type="cellIs" dxfId="365" priority="13" operator="between">
      <formula>0</formula>
      <formula>3.9</formula>
    </cfRule>
  </conditionalFormatting>
  <conditionalFormatting sqref="W24:W25">
    <cfRule type="cellIs" dxfId="364" priority="12" operator="lessThan">
      <formula>5</formula>
    </cfRule>
  </conditionalFormatting>
  <conditionalFormatting sqref="W24:W25">
    <cfRule type="cellIs" dxfId="363" priority="11" stopIfTrue="1" operator="notEqual">
      <formula>"CNTN"</formula>
    </cfRule>
  </conditionalFormatting>
  <conditionalFormatting sqref="W28:W29">
    <cfRule type="cellIs" dxfId="362" priority="10" operator="between">
      <formula>0</formula>
      <formula>3.9</formula>
    </cfRule>
  </conditionalFormatting>
  <conditionalFormatting sqref="W28:W29">
    <cfRule type="cellIs" dxfId="361" priority="9" operator="lessThan">
      <formula>5</formula>
    </cfRule>
  </conditionalFormatting>
  <conditionalFormatting sqref="W28:W29">
    <cfRule type="cellIs" dxfId="360" priority="8" stopIfTrue="1" operator="notEqual">
      <formula>"CNTN"</formula>
    </cfRule>
  </conditionalFormatting>
  <conditionalFormatting sqref="W33:W34">
    <cfRule type="cellIs" dxfId="359" priority="7" operator="between">
      <formula>0</formula>
      <formula>3.9</formula>
    </cfRule>
  </conditionalFormatting>
  <conditionalFormatting sqref="W33:W34">
    <cfRule type="cellIs" dxfId="358" priority="6" operator="lessThan">
      <formula>5</formula>
    </cfRule>
  </conditionalFormatting>
  <conditionalFormatting sqref="W33:W34">
    <cfRule type="cellIs" dxfId="357" priority="5" stopIfTrue="1" operator="notEqual">
      <formula>"CNTN"</formula>
    </cfRule>
  </conditionalFormatting>
  <conditionalFormatting sqref="W12">
    <cfRule type="cellIs" dxfId="54" priority="4" operator="between">
      <formula>0</formula>
      <formula>3.9</formula>
    </cfRule>
  </conditionalFormatting>
  <conditionalFormatting sqref="W12">
    <cfRule type="cellIs" dxfId="52" priority="3" operator="lessThan">
      <formula>5</formula>
    </cfRule>
  </conditionalFormatting>
  <conditionalFormatting sqref="W12">
    <cfRule type="cellIs" dxfId="50" priority="2" stopIfTrue="1" operator="notEqual">
      <formula>"CNTN"</formula>
    </cfRule>
  </conditionalFormatting>
  <conditionalFormatting sqref="R12">
    <cfRule type="cellIs" dxfId="48" priority="1" stopIfTrue="1" operator="equal">
      <formula>0</formula>
    </cfRule>
  </conditionalFormatting>
  <pageMargins left="0.11811023622047245" right="0" top="0" bottom="0" header="0" footer="0"/>
  <pageSetup paperSize="9" orientation="landscape" r:id="rId1"/>
  <headerFooter>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53"/>
  <sheetViews>
    <sheetView zoomScale="85" zoomScaleNormal="85" workbookViewId="0">
      <pane xSplit="4" ySplit="8" topLeftCell="E45" activePane="bottomRight" state="frozen"/>
      <selection activeCell="C5" sqref="C5:D7"/>
      <selection pane="topRight" activeCell="C5" sqref="C5:D7"/>
      <selection pane="bottomLeft" activeCell="C5" sqref="C5:D7"/>
      <selection pane="bottomRight" activeCell="Q19" sqref="Q19"/>
    </sheetView>
  </sheetViews>
  <sheetFormatPr defaultRowHeight="21" customHeight="1"/>
  <cols>
    <col min="1" max="1" width="4" style="9" customWidth="1"/>
    <col min="2" max="2" width="12.42578125" style="9" customWidth="1"/>
    <col min="3" max="3" width="16.140625" style="9" customWidth="1"/>
    <col min="4" max="4" width="6.28515625" style="9" customWidth="1"/>
    <col min="5" max="5" width="11.5703125" style="9" customWidth="1"/>
    <col min="6" max="6" width="9.42578125" style="9" customWidth="1"/>
    <col min="7" max="7" width="5.5703125" style="9" customWidth="1"/>
    <col min="8" max="8" width="6" style="9" customWidth="1"/>
    <col min="9" max="9" width="5.7109375" style="9" customWidth="1"/>
    <col min="10" max="10" width="5.42578125" style="9" customWidth="1"/>
    <col min="11" max="12" width="4.85546875" style="9" hidden="1" customWidth="1"/>
    <col min="13" max="13" width="5.42578125" style="9" customWidth="1"/>
    <col min="14" max="14" width="5.85546875" style="9" customWidth="1"/>
    <col min="15" max="15" width="5.5703125" style="9" customWidth="1"/>
    <col min="16" max="16" width="5.42578125" style="9" customWidth="1"/>
    <col min="17" max="20" width="4.42578125" style="9" customWidth="1"/>
    <col min="21" max="21" width="7.140625" style="9" customWidth="1"/>
    <col min="22" max="22" width="9.140625" style="9" customWidth="1"/>
    <col min="23" max="23" width="8.140625" style="9" customWidth="1"/>
    <col min="24" max="242" width="9.140625" style="9"/>
    <col min="243" max="243" width="4.7109375" style="9" customWidth="1"/>
    <col min="244" max="244" width="10.140625" style="9" customWidth="1"/>
    <col min="245" max="245" width="16.140625" style="9" customWidth="1"/>
    <col min="246" max="246" width="6.28515625" style="9" customWidth="1"/>
    <col min="247" max="247" width="9.85546875" style="9" customWidth="1"/>
    <col min="248" max="248" width="9.140625" style="9" customWidth="1"/>
    <col min="249" max="250" width="6" style="9" customWidth="1"/>
    <col min="251" max="251" width="5.7109375" style="9" customWidth="1"/>
    <col min="252" max="255" width="4.85546875" style="9" customWidth="1"/>
    <col min="256" max="256" width="5.85546875" style="9" customWidth="1"/>
    <col min="257" max="257" width="6.28515625" style="9" customWidth="1"/>
    <col min="258" max="258" width="6" style="9" customWidth="1"/>
    <col min="259" max="262" width="4.7109375" style="9" customWidth="1"/>
    <col min="263" max="263" width="9.5703125" style="9" customWidth="1"/>
    <col min="264" max="264" width="7.5703125" style="9" customWidth="1"/>
    <col min="265" max="265" width="12.5703125" style="9" customWidth="1"/>
    <col min="266" max="266" width="7.28515625" style="9" customWidth="1"/>
    <col min="267" max="269" width="9.140625" style="9" customWidth="1"/>
    <col min="270" max="270" width="10.7109375" style="9" customWidth="1"/>
    <col min="271" max="498" width="9.140625" style="9"/>
    <col min="499" max="499" width="4.7109375" style="9" customWidth="1"/>
    <col min="500" max="500" width="10.140625" style="9" customWidth="1"/>
    <col min="501" max="501" width="16.140625" style="9" customWidth="1"/>
    <col min="502" max="502" width="6.28515625" style="9" customWidth="1"/>
    <col min="503" max="503" width="9.85546875" style="9" customWidth="1"/>
    <col min="504" max="504" width="9.140625" style="9" customWidth="1"/>
    <col min="505" max="506" width="6" style="9" customWidth="1"/>
    <col min="507" max="507" width="5.7109375" style="9" customWidth="1"/>
    <col min="508" max="511" width="4.85546875" style="9" customWidth="1"/>
    <col min="512" max="512" width="5.85546875" style="9" customWidth="1"/>
    <col min="513" max="513" width="6.28515625" style="9" customWidth="1"/>
    <col min="514" max="514" width="6" style="9" customWidth="1"/>
    <col min="515" max="518" width="4.7109375" style="9" customWidth="1"/>
    <col min="519" max="519" width="9.5703125" style="9" customWidth="1"/>
    <col min="520" max="520" width="7.5703125" style="9" customWidth="1"/>
    <col min="521" max="521" width="12.5703125" style="9" customWidth="1"/>
    <col min="522" max="522" width="7.28515625" style="9" customWidth="1"/>
    <col min="523" max="525" width="9.140625" style="9" customWidth="1"/>
    <col min="526" max="526" width="10.7109375" style="9" customWidth="1"/>
    <col min="527" max="754" width="9.140625" style="9"/>
    <col min="755" max="755" width="4.7109375" style="9" customWidth="1"/>
    <col min="756" max="756" width="10.140625" style="9" customWidth="1"/>
    <col min="757" max="757" width="16.140625" style="9" customWidth="1"/>
    <col min="758" max="758" width="6.28515625" style="9" customWidth="1"/>
    <col min="759" max="759" width="9.85546875" style="9" customWidth="1"/>
    <col min="760" max="760" width="9.140625" style="9" customWidth="1"/>
    <col min="761" max="762" width="6" style="9" customWidth="1"/>
    <col min="763" max="763" width="5.7109375" style="9" customWidth="1"/>
    <col min="764" max="767" width="4.85546875" style="9" customWidth="1"/>
    <col min="768" max="768" width="5.85546875" style="9" customWidth="1"/>
    <col min="769" max="769" width="6.28515625" style="9" customWidth="1"/>
    <col min="770" max="770" width="6" style="9" customWidth="1"/>
    <col min="771" max="774" width="4.7109375" style="9" customWidth="1"/>
    <col min="775" max="775" width="9.5703125" style="9" customWidth="1"/>
    <col min="776" max="776" width="7.5703125" style="9" customWidth="1"/>
    <col min="777" max="777" width="12.5703125" style="9" customWidth="1"/>
    <col min="778" max="778" width="7.28515625" style="9" customWidth="1"/>
    <col min="779" max="781" width="9.140625" style="9" customWidth="1"/>
    <col min="782" max="782" width="10.7109375" style="9" customWidth="1"/>
    <col min="783" max="1010" width="9.140625" style="9"/>
    <col min="1011" max="1011" width="4.7109375" style="9" customWidth="1"/>
    <col min="1012" max="1012" width="10.140625" style="9" customWidth="1"/>
    <col min="1013" max="1013" width="16.140625" style="9" customWidth="1"/>
    <col min="1014" max="1014" width="6.28515625" style="9" customWidth="1"/>
    <col min="1015" max="1015" width="9.85546875" style="9" customWidth="1"/>
    <col min="1016" max="1016" width="9.140625" style="9" customWidth="1"/>
    <col min="1017" max="1018" width="6" style="9" customWidth="1"/>
    <col min="1019" max="1019" width="5.7109375" style="9" customWidth="1"/>
    <col min="1020" max="1023" width="4.85546875" style="9" customWidth="1"/>
    <col min="1024" max="1024" width="5.85546875" style="9" customWidth="1"/>
    <col min="1025" max="1025" width="6.28515625" style="9" customWidth="1"/>
    <col min="1026" max="1026" width="6" style="9" customWidth="1"/>
    <col min="1027" max="1030" width="4.7109375" style="9" customWidth="1"/>
    <col min="1031" max="1031" width="9.5703125" style="9" customWidth="1"/>
    <col min="1032" max="1032" width="7.5703125" style="9" customWidth="1"/>
    <col min="1033" max="1033" width="12.5703125" style="9" customWidth="1"/>
    <col min="1034" max="1034" width="7.28515625" style="9" customWidth="1"/>
    <col min="1035" max="1037" width="9.140625" style="9" customWidth="1"/>
    <col min="1038" max="1038" width="10.7109375" style="9" customWidth="1"/>
    <col min="1039" max="1266" width="9.140625" style="9"/>
    <col min="1267" max="1267" width="4.7109375" style="9" customWidth="1"/>
    <col min="1268" max="1268" width="10.140625" style="9" customWidth="1"/>
    <col min="1269" max="1269" width="16.140625" style="9" customWidth="1"/>
    <col min="1270" max="1270" width="6.28515625" style="9" customWidth="1"/>
    <col min="1271" max="1271" width="9.85546875" style="9" customWidth="1"/>
    <col min="1272" max="1272" width="9.140625" style="9" customWidth="1"/>
    <col min="1273" max="1274" width="6" style="9" customWidth="1"/>
    <col min="1275" max="1275" width="5.7109375" style="9" customWidth="1"/>
    <col min="1276" max="1279" width="4.85546875" style="9" customWidth="1"/>
    <col min="1280" max="1280" width="5.85546875" style="9" customWidth="1"/>
    <col min="1281" max="1281" width="6.28515625" style="9" customWidth="1"/>
    <col min="1282" max="1282" width="6" style="9" customWidth="1"/>
    <col min="1283" max="1286" width="4.7109375" style="9" customWidth="1"/>
    <col min="1287" max="1287" width="9.5703125" style="9" customWidth="1"/>
    <col min="1288" max="1288" width="7.5703125" style="9" customWidth="1"/>
    <col min="1289" max="1289" width="12.5703125" style="9" customWidth="1"/>
    <col min="1290" max="1290" width="7.28515625" style="9" customWidth="1"/>
    <col min="1291" max="1293" width="9.140625" style="9" customWidth="1"/>
    <col min="1294" max="1294" width="10.7109375" style="9" customWidth="1"/>
    <col min="1295" max="1522" width="9.140625" style="9"/>
    <col min="1523" max="1523" width="4.7109375" style="9" customWidth="1"/>
    <col min="1524" max="1524" width="10.140625" style="9" customWidth="1"/>
    <col min="1525" max="1525" width="16.140625" style="9" customWidth="1"/>
    <col min="1526" max="1526" width="6.28515625" style="9" customWidth="1"/>
    <col min="1527" max="1527" width="9.85546875" style="9" customWidth="1"/>
    <col min="1528" max="1528" width="9.140625" style="9" customWidth="1"/>
    <col min="1529" max="1530" width="6" style="9" customWidth="1"/>
    <col min="1531" max="1531" width="5.7109375" style="9" customWidth="1"/>
    <col min="1532" max="1535" width="4.85546875" style="9" customWidth="1"/>
    <col min="1536" max="1536" width="5.85546875" style="9" customWidth="1"/>
    <col min="1537" max="1537" width="6.28515625" style="9" customWidth="1"/>
    <col min="1538" max="1538" width="6" style="9" customWidth="1"/>
    <col min="1539" max="1542" width="4.7109375" style="9" customWidth="1"/>
    <col min="1543" max="1543" width="9.5703125" style="9" customWidth="1"/>
    <col min="1544" max="1544" width="7.5703125" style="9" customWidth="1"/>
    <col min="1545" max="1545" width="12.5703125" style="9" customWidth="1"/>
    <col min="1546" max="1546" width="7.28515625" style="9" customWidth="1"/>
    <col min="1547" max="1549" width="9.140625" style="9" customWidth="1"/>
    <col min="1550" max="1550" width="10.7109375" style="9" customWidth="1"/>
    <col min="1551" max="1778" width="9.140625" style="9"/>
    <col min="1779" max="1779" width="4.7109375" style="9" customWidth="1"/>
    <col min="1780" max="1780" width="10.140625" style="9" customWidth="1"/>
    <col min="1781" max="1781" width="16.140625" style="9" customWidth="1"/>
    <col min="1782" max="1782" width="6.28515625" style="9" customWidth="1"/>
    <col min="1783" max="1783" width="9.85546875" style="9" customWidth="1"/>
    <col min="1784" max="1784" width="9.140625" style="9" customWidth="1"/>
    <col min="1785" max="1786" width="6" style="9" customWidth="1"/>
    <col min="1787" max="1787" width="5.7109375" style="9" customWidth="1"/>
    <col min="1788" max="1791" width="4.85546875" style="9" customWidth="1"/>
    <col min="1792" max="1792" width="5.85546875" style="9" customWidth="1"/>
    <col min="1793" max="1793" width="6.28515625" style="9" customWidth="1"/>
    <col min="1794" max="1794" width="6" style="9" customWidth="1"/>
    <col min="1795" max="1798" width="4.7109375" style="9" customWidth="1"/>
    <col min="1799" max="1799" width="9.5703125" style="9" customWidth="1"/>
    <col min="1800" max="1800" width="7.5703125" style="9" customWidth="1"/>
    <col min="1801" max="1801" width="12.5703125" style="9" customWidth="1"/>
    <col min="1802" max="1802" width="7.28515625" style="9" customWidth="1"/>
    <col min="1803" max="1805" width="9.140625" style="9" customWidth="1"/>
    <col min="1806" max="1806" width="10.7109375" style="9" customWidth="1"/>
    <col min="1807" max="2034" width="9.140625" style="9"/>
    <col min="2035" max="2035" width="4.7109375" style="9" customWidth="1"/>
    <col min="2036" max="2036" width="10.140625" style="9" customWidth="1"/>
    <col min="2037" max="2037" width="16.140625" style="9" customWidth="1"/>
    <col min="2038" max="2038" width="6.28515625" style="9" customWidth="1"/>
    <col min="2039" max="2039" width="9.85546875" style="9" customWidth="1"/>
    <col min="2040" max="2040" width="9.140625" style="9" customWidth="1"/>
    <col min="2041" max="2042" width="6" style="9" customWidth="1"/>
    <col min="2043" max="2043" width="5.7109375" style="9" customWidth="1"/>
    <col min="2044" max="2047" width="4.85546875" style="9" customWidth="1"/>
    <col min="2048" max="2048" width="5.85546875" style="9" customWidth="1"/>
    <col min="2049" max="2049" width="6.28515625" style="9" customWidth="1"/>
    <col min="2050" max="2050" width="6" style="9" customWidth="1"/>
    <col min="2051" max="2054" width="4.7109375" style="9" customWidth="1"/>
    <col min="2055" max="2055" width="9.5703125" style="9" customWidth="1"/>
    <col min="2056" max="2056" width="7.5703125" style="9" customWidth="1"/>
    <col min="2057" max="2057" width="12.5703125" style="9" customWidth="1"/>
    <col min="2058" max="2058" width="7.28515625" style="9" customWidth="1"/>
    <col min="2059" max="2061" width="9.140625" style="9" customWidth="1"/>
    <col min="2062" max="2062" width="10.7109375" style="9" customWidth="1"/>
    <col min="2063" max="2290" width="9.140625" style="9"/>
    <col min="2291" max="2291" width="4.7109375" style="9" customWidth="1"/>
    <col min="2292" max="2292" width="10.140625" style="9" customWidth="1"/>
    <col min="2293" max="2293" width="16.140625" style="9" customWidth="1"/>
    <col min="2294" max="2294" width="6.28515625" style="9" customWidth="1"/>
    <col min="2295" max="2295" width="9.85546875" style="9" customWidth="1"/>
    <col min="2296" max="2296" width="9.140625" style="9" customWidth="1"/>
    <col min="2297" max="2298" width="6" style="9" customWidth="1"/>
    <col min="2299" max="2299" width="5.7109375" style="9" customWidth="1"/>
    <col min="2300" max="2303" width="4.85546875" style="9" customWidth="1"/>
    <col min="2304" max="2304" width="5.85546875" style="9" customWidth="1"/>
    <col min="2305" max="2305" width="6.28515625" style="9" customWidth="1"/>
    <col min="2306" max="2306" width="6" style="9" customWidth="1"/>
    <col min="2307" max="2310" width="4.7109375" style="9" customWidth="1"/>
    <col min="2311" max="2311" width="9.5703125" style="9" customWidth="1"/>
    <col min="2312" max="2312" width="7.5703125" style="9" customWidth="1"/>
    <col min="2313" max="2313" width="12.5703125" style="9" customWidth="1"/>
    <col min="2314" max="2314" width="7.28515625" style="9" customWidth="1"/>
    <col min="2315" max="2317" width="9.140625" style="9" customWidth="1"/>
    <col min="2318" max="2318" width="10.7109375" style="9" customWidth="1"/>
    <col min="2319" max="2546" width="9.140625" style="9"/>
    <col min="2547" max="2547" width="4.7109375" style="9" customWidth="1"/>
    <col min="2548" max="2548" width="10.140625" style="9" customWidth="1"/>
    <col min="2549" max="2549" width="16.140625" style="9" customWidth="1"/>
    <col min="2550" max="2550" width="6.28515625" style="9" customWidth="1"/>
    <col min="2551" max="2551" width="9.85546875" style="9" customWidth="1"/>
    <col min="2552" max="2552" width="9.140625" style="9" customWidth="1"/>
    <col min="2553" max="2554" width="6" style="9" customWidth="1"/>
    <col min="2555" max="2555" width="5.7109375" style="9" customWidth="1"/>
    <col min="2556" max="2559" width="4.85546875" style="9" customWidth="1"/>
    <col min="2560" max="2560" width="5.85546875" style="9" customWidth="1"/>
    <col min="2561" max="2561" width="6.28515625" style="9" customWidth="1"/>
    <col min="2562" max="2562" width="6" style="9" customWidth="1"/>
    <col min="2563" max="2566" width="4.7109375" style="9" customWidth="1"/>
    <col min="2567" max="2567" width="9.5703125" style="9" customWidth="1"/>
    <col min="2568" max="2568" width="7.5703125" style="9" customWidth="1"/>
    <col min="2569" max="2569" width="12.5703125" style="9" customWidth="1"/>
    <col min="2570" max="2570" width="7.28515625" style="9" customWidth="1"/>
    <col min="2571" max="2573" width="9.140625" style="9" customWidth="1"/>
    <col min="2574" max="2574" width="10.7109375" style="9" customWidth="1"/>
    <col min="2575" max="2802" width="9.140625" style="9"/>
    <col min="2803" max="2803" width="4.7109375" style="9" customWidth="1"/>
    <col min="2804" max="2804" width="10.140625" style="9" customWidth="1"/>
    <col min="2805" max="2805" width="16.140625" style="9" customWidth="1"/>
    <col min="2806" max="2806" width="6.28515625" style="9" customWidth="1"/>
    <col min="2807" max="2807" width="9.85546875" style="9" customWidth="1"/>
    <col min="2808" max="2808" width="9.140625" style="9" customWidth="1"/>
    <col min="2809" max="2810" width="6" style="9" customWidth="1"/>
    <col min="2811" max="2811" width="5.7109375" style="9" customWidth="1"/>
    <col min="2812" max="2815" width="4.85546875" style="9" customWidth="1"/>
    <col min="2816" max="2816" width="5.85546875" style="9" customWidth="1"/>
    <col min="2817" max="2817" width="6.28515625" style="9" customWidth="1"/>
    <col min="2818" max="2818" width="6" style="9" customWidth="1"/>
    <col min="2819" max="2822" width="4.7109375" style="9" customWidth="1"/>
    <col min="2823" max="2823" width="9.5703125" style="9" customWidth="1"/>
    <col min="2824" max="2824" width="7.5703125" style="9" customWidth="1"/>
    <col min="2825" max="2825" width="12.5703125" style="9" customWidth="1"/>
    <col min="2826" max="2826" width="7.28515625" style="9" customWidth="1"/>
    <col min="2827" max="2829" width="9.140625" style="9" customWidth="1"/>
    <col min="2830" max="2830" width="10.7109375" style="9" customWidth="1"/>
    <col min="2831" max="3058" width="9.140625" style="9"/>
    <col min="3059" max="3059" width="4.7109375" style="9" customWidth="1"/>
    <col min="3060" max="3060" width="10.140625" style="9" customWidth="1"/>
    <col min="3061" max="3061" width="16.140625" style="9" customWidth="1"/>
    <col min="3062" max="3062" width="6.28515625" style="9" customWidth="1"/>
    <col min="3063" max="3063" width="9.85546875" style="9" customWidth="1"/>
    <col min="3064" max="3064" width="9.140625" style="9" customWidth="1"/>
    <col min="3065" max="3066" width="6" style="9" customWidth="1"/>
    <col min="3067" max="3067" width="5.7109375" style="9" customWidth="1"/>
    <col min="3068" max="3071" width="4.85546875" style="9" customWidth="1"/>
    <col min="3072" max="3072" width="5.85546875" style="9" customWidth="1"/>
    <col min="3073" max="3073" width="6.28515625" style="9" customWidth="1"/>
    <col min="3074" max="3074" width="6" style="9" customWidth="1"/>
    <col min="3075" max="3078" width="4.7109375" style="9" customWidth="1"/>
    <col min="3079" max="3079" width="9.5703125" style="9" customWidth="1"/>
    <col min="3080" max="3080" width="7.5703125" style="9" customWidth="1"/>
    <col min="3081" max="3081" width="12.5703125" style="9" customWidth="1"/>
    <col min="3082" max="3082" width="7.28515625" style="9" customWidth="1"/>
    <col min="3083" max="3085" width="9.140625" style="9" customWidth="1"/>
    <col min="3086" max="3086" width="10.7109375" style="9" customWidth="1"/>
    <col min="3087" max="3314" width="9.140625" style="9"/>
    <col min="3315" max="3315" width="4.7109375" style="9" customWidth="1"/>
    <col min="3316" max="3316" width="10.140625" style="9" customWidth="1"/>
    <col min="3317" max="3317" width="16.140625" style="9" customWidth="1"/>
    <col min="3318" max="3318" width="6.28515625" style="9" customWidth="1"/>
    <col min="3319" max="3319" width="9.85546875" style="9" customWidth="1"/>
    <col min="3320" max="3320" width="9.140625" style="9" customWidth="1"/>
    <col min="3321" max="3322" width="6" style="9" customWidth="1"/>
    <col min="3323" max="3323" width="5.7109375" style="9" customWidth="1"/>
    <col min="3324" max="3327" width="4.85546875" style="9" customWidth="1"/>
    <col min="3328" max="3328" width="5.85546875" style="9" customWidth="1"/>
    <col min="3329" max="3329" width="6.28515625" style="9" customWidth="1"/>
    <col min="3330" max="3330" width="6" style="9" customWidth="1"/>
    <col min="3331" max="3334" width="4.7109375" style="9" customWidth="1"/>
    <col min="3335" max="3335" width="9.5703125" style="9" customWidth="1"/>
    <col min="3336" max="3336" width="7.5703125" style="9" customWidth="1"/>
    <col min="3337" max="3337" width="12.5703125" style="9" customWidth="1"/>
    <col min="3338" max="3338" width="7.28515625" style="9" customWidth="1"/>
    <col min="3339" max="3341" width="9.140625" style="9" customWidth="1"/>
    <col min="3342" max="3342" width="10.7109375" style="9" customWidth="1"/>
    <col min="3343" max="3570" width="9.140625" style="9"/>
    <col min="3571" max="3571" width="4.7109375" style="9" customWidth="1"/>
    <col min="3572" max="3572" width="10.140625" style="9" customWidth="1"/>
    <col min="3573" max="3573" width="16.140625" style="9" customWidth="1"/>
    <col min="3574" max="3574" width="6.28515625" style="9" customWidth="1"/>
    <col min="3575" max="3575" width="9.85546875" style="9" customWidth="1"/>
    <col min="3576" max="3576" width="9.140625" style="9" customWidth="1"/>
    <col min="3577" max="3578" width="6" style="9" customWidth="1"/>
    <col min="3579" max="3579" width="5.7109375" style="9" customWidth="1"/>
    <col min="3580" max="3583" width="4.85546875" style="9" customWidth="1"/>
    <col min="3584" max="3584" width="5.85546875" style="9" customWidth="1"/>
    <col min="3585" max="3585" width="6.28515625" style="9" customWidth="1"/>
    <col min="3586" max="3586" width="6" style="9" customWidth="1"/>
    <col min="3587" max="3590" width="4.7109375" style="9" customWidth="1"/>
    <col min="3591" max="3591" width="9.5703125" style="9" customWidth="1"/>
    <col min="3592" max="3592" width="7.5703125" style="9" customWidth="1"/>
    <col min="3593" max="3593" width="12.5703125" style="9" customWidth="1"/>
    <col min="3594" max="3594" width="7.28515625" style="9" customWidth="1"/>
    <col min="3595" max="3597" width="9.140625" style="9" customWidth="1"/>
    <col min="3598" max="3598" width="10.7109375" style="9" customWidth="1"/>
    <col min="3599" max="3826" width="9.140625" style="9"/>
    <col min="3827" max="3827" width="4.7109375" style="9" customWidth="1"/>
    <col min="3828" max="3828" width="10.140625" style="9" customWidth="1"/>
    <col min="3829" max="3829" width="16.140625" style="9" customWidth="1"/>
    <col min="3830" max="3830" width="6.28515625" style="9" customWidth="1"/>
    <col min="3831" max="3831" width="9.85546875" style="9" customWidth="1"/>
    <col min="3832" max="3832" width="9.140625" style="9" customWidth="1"/>
    <col min="3833" max="3834" width="6" style="9" customWidth="1"/>
    <col min="3835" max="3835" width="5.7109375" style="9" customWidth="1"/>
    <col min="3836" max="3839" width="4.85546875" style="9" customWidth="1"/>
    <col min="3840" max="3840" width="5.85546875" style="9" customWidth="1"/>
    <col min="3841" max="3841" width="6.28515625" style="9" customWidth="1"/>
    <col min="3842" max="3842" width="6" style="9" customWidth="1"/>
    <col min="3843" max="3846" width="4.7109375" style="9" customWidth="1"/>
    <col min="3847" max="3847" width="9.5703125" style="9" customWidth="1"/>
    <col min="3848" max="3848" width="7.5703125" style="9" customWidth="1"/>
    <col min="3849" max="3849" width="12.5703125" style="9" customWidth="1"/>
    <col min="3850" max="3850" width="7.28515625" style="9" customWidth="1"/>
    <col min="3851" max="3853" width="9.140625" style="9" customWidth="1"/>
    <col min="3854" max="3854" width="10.7109375" style="9" customWidth="1"/>
    <col min="3855" max="4082" width="9.140625" style="9"/>
    <col min="4083" max="4083" width="4.7109375" style="9" customWidth="1"/>
    <col min="4084" max="4084" width="10.140625" style="9" customWidth="1"/>
    <col min="4085" max="4085" width="16.140625" style="9" customWidth="1"/>
    <col min="4086" max="4086" width="6.28515625" style="9" customWidth="1"/>
    <col min="4087" max="4087" width="9.85546875" style="9" customWidth="1"/>
    <col min="4088" max="4088" width="9.140625" style="9" customWidth="1"/>
    <col min="4089" max="4090" width="6" style="9" customWidth="1"/>
    <col min="4091" max="4091" width="5.7109375" style="9" customWidth="1"/>
    <col min="4092" max="4095" width="4.85546875" style="9" customWidth="1"/>
    <col min="4096" max="4096" width="5.85546875" style="9" customWidth="1"/>
    <col min="4097" max="4097" width="6.28515625" style="9" customWidth="1"/>
    <col min="4098" max="4098" width="6" style="9" customWidth="1"/>
    <col min="4099" max="4102" width="4.7109375" style="9" customWidth="1"/>
    <col min="4103" max="4103" width="9.5703125" style="9" customWidth="1"/>
    <col min="4104" max="4104" width="7.5703125" style="9" customWidth="1"/>
    <col min="4105" max="4105" width="12.5703125" style="9" customWidth="1"/>
    <col min="4106" max="4106" width="7.28515625" style="9" customWidth="1"/>
    <col min="4107" max="4109" width="9.140625" style="9" customWidth="1"/>
    <col min="4110" max="4110" width="10.7109375" style="9" customWidth="1"/>
    <col min="4111" max="4338" width="9.140625" style="9"/>
    <col min="4339" max="4339" width="4.7109375" style="9" customWidth="1"/>
    <col min="4340" max="4340" width="10.140625" style="9" customWidth="1"/>
    <col min="4341" max="4341" width="16.140625" style="9" customWidth="1"/>
    <col min="4342" max="4342" width="6.28515625" style="9" customWidth="1"/>
    <col min="4343" max="4343" width="9.85546875" style="9" customWidth="1"/>
    <col min="4344" max="4344" width="9.140625" style="9" customWidth="1"/>
    <col min="4345" max="4346" width="6" style="9" customWidth="1"/>
    <col min="4347" max="4347" width="5.7109375" style="9" customWidth="1"/>
    <col min="4348" max="4351" width="4.85546875" style="9" customWidth="1"/>
    <col min="4352" max="4352" width="5.85546875" style="9" customWidth="1"/>
    <col min="4353" max="4353" width="6.28515625" style="9" customWidth="1"/>
    <col min="4354" max="4354" width="6" style="9" customWidth="1"/>
    <col min="4355" max="4358" width="4.7109375" style="9" customWidth="1"/>
    <col min="4359" max="4359" width="9.5703125" style="9" customWidth="1"/>
    <col min="4360" max="4360" width="7.5703125" style="9" customWidth="1"/>
    <col min="4361" max="4361" width="12.5703125" style="9" customWidth="1"/>
    <col min="4362" max="4362" width="7.28515625" style="9" customWidth="1"/>
    <col min="4363" max="4365" width="9.140625" style="9" customWidth="1"/>
    <col min="4366" max="4366" width="10.7109375" style="9" customWidth="1"/>
    <col min="4367" max="4594" width="9.140625" style="9"/>
    <col min="4595" max="4595" width="4.7109375" style="9" customWidth="1"/>
    <col min="4596" max="4596" width="10.140625" style="9" customWidth="1"/>
    <col min="4597" max="4597" width="16.140625" style="9" customWidth="1"/>
    <col min="4598" max="4598" width="6.28515625" style="9" customWidth="1"/>
    <col min="4599" max="4599" width="9.85546875" style="9" customWidth="1"/>
    <col min="4600" max="4600" width="9.140625" style="9" customWidth="1"/>
    <col min="4601" max="4602" width="6" style="9" customWidth="1"/>
    <col min="4603" max="4603" width="5.7109375" style="9" customWidth="1"/>
    <col min="4604" max="4607" width="4.85546875" style="9" customWidth="1"/>
    <col min="4608" max="4608" width="5.85546875" style="9" customWidth="1"/>
    <col min="4609" max="4609" width="6.28515625" style="9" customWidth="1"/>
    <col min="4610" max="4610" width="6" style="9" customWidth="1"/>
    <col min="4611" max="4614" width="4.7109375" style="9" customWidth="1"/>
    <col min="4615" max="4615" width="9.5703125" style="9" customWidth="1"/>
    <col min="4616" max="4616" width="7.5703125" style="9" customWidth="1"/>
    <col min="4617" max="4617" width="12.5703125" style="9" customWidth="1"/>
    <col min="4618" max="4618" width="7.28515625" style="9" customWidth="1"/>
    <col min="4619" max="4621" width="9.140625" style="9" customWidth="1"/>
    <col min="4622" max="4622" width="10.7109375" style="9" customWidth="1"/>
    <col min="4623" max="4850" width="9.140625" style="9"/>
    <col min="4851" max="4851" width="4.7109375" style="9" customWidth="1"/>
    <col min="4852" max="4852" width="10.140625" style="9" customWidth="1"/>
    <col min="4853" max="4853" width="16.140625" style="9" customWidth="1"/>
    <col min="4854" max="4854" width="6.28515625" style="9" customWidth="1"/>
    <col min="4855" max="4855" width="9.85546875" style="9" customWidth="1"/>
    <col min="4856" max="4856" width="9.140625" style="9" customWidth="1"/>
    <col min="4857" max="4858" width="6" style="9" customWidth="1"/>
    <col min="4859" max="4859" width="5.7109375" style="9" customWidth="1"/>
    <col min="4860" max="4863" width="4.85546875" style="9" customWidth="1"/>
    <col min="4864" max="4864" width="5.85546875" style="9" customWidth="1"/>
    <col min="4865" max="4865" width="6.28515625" style="9" customWidth="1"/>
    <col min="4866" max="4866" width="6" style="9" customWidth="1"/>
    <col min="4867" max="4870" width="4.7109375" style="9" customWidth="1"/>
    <col min="4871" max="4871" width="9.5703125" style="9" customWidth="1"/>
    <col min="4872" max="4872" width="7.5703125" style="9" customWidth="1"/>
    <col min="4873" max="4873" width="12.5703125" style="9" customWidth="1"/>
    <col min="4874" max="4874" width="7.28515625" style="9" customWidth="1"/>
    <col min="4875" max="4877" width="9.140625" style="9" customWidth="1"/>
    <col min="4878" max="4878" width="10.7109375" style="9" customWidth="1"/>
    <col min="4879" max="5106" width="9.140625" style="9"/>
    <col min="5107" max="5107" width="4.7109375" style="9" customWidth="1"/>
    <col min="5108" max="5108" width="10.140625" style="9" customWidth="1"/>
    <col min="5109" max="5109" width="16.140625" style="9" customWidth="1"/>
    <col min="5110" max="5110" width="6.28515625" style="9" customWidth="1"/>
    <col min="5111" max="5111" width="9.85546875" style="9" customWidth="1"/>
    <col min="5112" max="5112" width="9.140625" style="9" customWidth="1"/>
    <col min="5113" max="5114" width="6" style="9" customWidth="1"/>
    <col min="5115" max="5115" width="5.7109375" style="9" customWidth="1"/>
    <col min="5116" max="5119" width="4.85546875" style="9" customWidth="1"/>
    <col min="5120" max="5120" width="5.85546875" style="9" customWidth="1"/>
    <col min="5121" max="5121" width="6.28515625" style="9" customWidth="1"/>
    <col min="5122" max="5122" width="6" style="9" customWidth="1"/>
    <col min="5123" max="5126" width="4.7109375" style="9" customWidth="1"/>
    <col min="5127" max="5127" width="9.5703125" style="9" customWidth="1"/>
    <col min="5128" max="5128" width="7.5703125" style="9" customWidth="1"/>
    <col min="5129" max="5129" width="12.5703125" style="9" customWidth="1"/>
    <col min="5130" max="5130" width="7.28515625" style="9" customWidth="1"/>
    <col min="5131" max="5133" width="9.140625" style="9" customWidth="1"/>
    <col min="5134" max="5134" width="10.7109375" style="9" customWidth="1"/>
    <col min="5135" max="5362" width="9.140625" style="9"/>
    <col min="5363" max="5363" width="4.7109375" style="9" customWidth="1"/>
    <col min="5364" max="5364" width="10.140625" style="9" customWidth="1"/>
    <col min="5365" max="5365" width="16.140625" style="9" customWidth="1"/>
    <col min="5366" max="5366" width="6.28515625" style="9" customWidth="1"/>
    <col min="5367" max="5367" width="9.85546875" style="9" customWidth="1"/>
    <col min="5368" max="5368" width="9.140625" style="9" customWidth="1"/>
    <col min="5369" max="5370" width="6" style="9" customWidth="1"/>
    <col min="5371" max="5371" width="5.7109375" style="9" customWidth="1"/>
    <col min="5372" max="5375" width="4.85546875" style="9" customWidth="1"/>
    <col min="5376" max="5376" width="5.85546875" style="9" customWidth="1"/>
    <col min="5377" max="5377" width="6.28515625" style="9" customWidth="1"/>
    <col min="5378" max="5378" width="6" style="9" customWidth="1"/>
    <col min="5379" max="5382" width="4.7109375" style="9" customWidth="1"/>
    <col min="5383" max="5383" width="9.5703125" style="9" customWidth="1"/>
    <col min="5384" max="5384" width="7.5703125" style="9" customWidth="1"/>
    <col min="5385" max="5385" width="12.5703125" style="9" customWidth="1"/>
    <col min="5386" max="5386" width="7.28515625" style="9" customWidth="1"/>
    <col min="5387" max="5389" width="9.140625" style="9" customWidth="1"/>
    <col min="5390" max="5390" width="10.7109375" style="9" customWidth="1"/>
    <col min="5391" max="5618" width="9.140625" style="9"/>
    <col min="5619" max="5619" width="4.7109375" style="9" customWidth="1"/>
    <col min="5620" max="5620" width="10.140625" style="9" customWidth="1"/>
    <col min="5621" max="5621" width="16.140625" style="9" customWidth="1"/>
    <col min="5622" max="5622" width="6.28515625" style="9" customWidth="1"/>
    <col min="5623" max="5623" width="9.85546875" style="9" customWidth="1"/>
    <col min="5624" max="5624" width="9.140625" style="9" customWidth="1"/>
    <col min="5625" max="5626" width="6" style="9" customWidth="1"/>
    <col min="5627" max="5627" width="5.7109375" style="9" customWidth="1"/>
    <col min="5628" max="5631" width="4.85546875" style="9" customWidth="1"/>
    <col min="5632" max="5632" width="5.85546875" style="9" customWidth="1"/>
    <col min="5633" max="5633" width="6.28515625" style="9" customWidth="1"/>
    <col min="5634" max="5634" width="6" style="9" customWidth="1"/>
    <col min="5635" max="5638" width="4.7109375" style="9" customWidth="1"/>
    <col min="5639" max="5639" width="9.5703125" style="9" customWidth="1"/>
    <col min="5640" max="5640" width="7.5703125" style="9" customWidth="1"/>
    <col min="5641" max="5641" width="12.5703125" style="9" customWidth="1"/>
    <col min="5642" max="5642" width="7.28515625" style="9" customWidth="1"/>
    <col min="5643" max="5645" width="9.140625" style="9" customWidth="1"/>
    <col min="5646" max="5646" width="10.7109375" style="9" customWidth="1"/>
    <col min="5647" max="5874" width="9.140625" style="9"/>
    <col min="5875" max="5875" width="4.7109375" style="9" customWidth="1"/>
    <col min="5876" max="5876" width="10.140625" style="9" customWidth="1"/>
    <col min="5877" max="5877" width="16.140625" style="9" customWidth="1"/>
    <col min="5878" max="5878" width="6.28515625" style="9" customWidth="1"/>
    <col min="5879" max="5879" width="9.85546875" style="9" customWidth="1"/>
    <col min="5880" max="5880" width="9.140625" style="9" customWidth="1"/>
    <col min="5881" max="5882" width="6" style="9" customWidth="1"/>
    <col min="5883" max="5883" width="5.7109375" style="9" customWidth="1"/>
    <col min="5884" max="5887" width="4.85546875" style="9" customWidth="1"/>
    <col min="5888" max="5888" width="5.85546875" style="9" customWidth="1"/>
    <col min="5889" max="5889" width="6.28515625" style="9" customWidth="1"/>
    <col min="5890" max="5890" width="6" style="9" customWidth="1"/>
    <col min="5891" max="5894" width="4.7109375" style="9" customWidth="1"/>
    <col min="5895" max="5895" width="9.5703125" style="9" customWidth="1"/>
    <col min="5896" max="5896" width="7.5703125" style="9" customWidth="1"/>
    <col min="5897" max="5897" width="12.5703125" style="9" customWidth="1"/>
    <col min="5898" max="5898" width="7.28515625" style="9" customWidth="1"/>
    <col min="5899" max="5901" width="9.140625" style="9" customWidth="1"/>
    <col min="5902" max="5902" width="10.7109375" style="9" customWidth="1"/>
    <col min="5903" max="6130" width="9.140625" style="9"/>
    <col min="6131" max="6131" width="4.7109375" style="9" customWidth="1"/>
    <col min="6132" max="6132" width="10.140625" style="9" customWidth="1"/>
    <col min="6133" max="6133" width="16.140625" style="9" customWidth="1"/>
    <col min="6134" max="6134" width="6.28515625" style="9" customWidth="1"/>
    <col min="6135" max="6135" width="9.85546875" style="9" customWidth="1"/>
    <col min="6136" max="6136" width="9.140625" style="9" customWidth="1"/>
    <col min="6137" max="6138" width="6" style="9" customWidth="1"/>
    <col min="6139" max="6139" width="5.7109375" style="9" customWidth="1"/>
    <col min="6140" max="6143" width="4.85546875" style="9" customWidth="1"/>
    <col min="6144" max="6144" width="5.85546875" style="9" customWidth="1"/>
    <col min="6145" max="6145" width="6.28515625" style="9" customWidth="1"/>
    <col min="6146" max="6146" width="6" style="9" customWidth="1"/>
    <col min="6147" max="6150" width="4.7109375" style="9" customWidth="1"/>
    <col min="6151" max="6151" width="9.5703125" style="9" customWidth="1"/>
    <col min="6152" max="6152" width="7.5703125" style="9" customWidth="1"/>
    <col min="6153" max="6153" width="12.5703125" style="9" customWidth="1"/>
    <col min="6154" max="6154" width="7.28515625" style="9" customWidth="1"/>
    <col min="6155" max="6157" width="9.140625" style="9" customWidth="1"/>
    <col min="6158" max="6158" width="10.7109375" style="9" customWidth="1"/>
    <col min="6159" max="6386" width="9.140625" style="9"/>
    <col min="6387" max="6387" width="4.7109375" style="9" customWidth="1"/>
    <col min="6388" max="6388" width="10.140625" style="9" customWidth="1"/>
    <col min="6389" max="6389" width="16.140625" style="9" customWidth="1"/>
    <col min="6390" max="6390" width="6.28515625" style="9" customWidth="1"/>
    <col min="6391" max="6391" width="9.85546875" style="9" customWidth="1"/>
    <col min="6392" max="6392" width="9.140625" style="9" customWidth="1"/>
    <col min="6393" max="6394" width="6" style="9" customWidth="1"/>
    <col min="6395" max="6395" width="5.7109375" style="9" customWidth="1"/>
    <col min="6396" max="6399" width="4.85546875" style="9" customWidth="1"/>
    <col min="6400" max="6400" width="5.85546875" style="9" customWidth="1"/>
    <col min="6401" max="6401" width="6.28515625" style="9" customWidth="1"/>
    <col min="6402" max="6402" width="6" style="9" customWidth="1"/>
    <col min="6403" max="6406" width="4.7109375" style="9" customWidth="1"/>
    <col min="6407" max="6407" width="9.5703125" style="9" customWidth="1"/>
    <col min="6408" max="6408" width="7.5703125" style="9" customWidth="1"/>
    <col min="6409" max="6409" width="12.5703125" style="9" customWidth="1"/>
    <col min="6410" max="6410" width="7.28515625" style="9" customWidth="1"/>
    <col min="6411" max="6413" width="9.140625" style="9" customWidth="1"/>
    <col min="6414" max="6414" width="10.7109375" style="9" customWidth="1"/>
    <col min="6415" max="6642" width="9.140625" style="9"/>
    <col min="6643" max="6643" width="4.7109375" style="9" customWidth="1"/>
    <col min="6644" max="6644" width="10.140625" style="9" customWidth="1"/>
    <col min="6645" max="6645" width="16.140625" style="9" customWidth="1"/>
    <col min="6646" max="6646" width="6.28515625" style="9" customWidth="1"/>
    <col min="6647" max="6647" width="9.85546875" style="9" customWidth="1"/>
    <col min="6648" max="6648" width="9.140625" style="9" customWidth="1"/>
    <col min="6649" max="6650" width="6" style="9" customWidth="1"/>
    <col min="6651" max="6651" width="5.7109375" style="9" customWidth="1"/>
    <col min="6652" max="6655" width="4.85546875" style="9" customWidth="1"/>
    <col min="6656" max="6656" width="5.85546875" style="9" customWidth="1"/>
    <col min="6657" max="6657" width="6.28515625" style="9" customWidth="1"/>
    <col min="6658" max="6658" width="6" style="9" customWidth="1"/>
    <col min="6659" max="6662" width="4.7109375" style="9" customWidth="1"/>
    <col min="6663" max="6663" width="9.5703125" style="9" customWidth="1"/>
    <col min="6664" max="6664" width="7.5703125" style="9" customWidth="1"/>
    <col min="6665" max="6665" width="12.5703125" style="9" customWidth="1"/>
    <col min="6666" max="6666" width="7.28515625" style="9" customWidth="1"/>
    <col min="6667" max="6669" width="9.140625" style="9" customWidth="1"/>
    <col min="6670" max="6670" width="10.7109375" style="9" customWidth="1"/>
    <col min="6671" max="6898" width="9.140625" style="9"/>
    <col min="6899" max="6899" width="4.7109375" style="9" customWidth="1"/>
    <col min="6900" max="6900" width="10.140625" style="9" customWidth="1"/>
    <col min="6901" max="6901" width="16.140625" style="9" customWidth="1"/>
    <col min="6902" max="6902" width="6.28515625" style="9" customWidth="1"/>
    <col min="6903" max="6903" width="9.85546875" style="9" customWidth="1"/>
    <col min="6904" max="6904" width="9.140625" style="9" customWidth="1"/>
    <col min="6905" max="6906" width="6" style="9" customWidth="1"/>
    <col min="6907" max="6907" width="5.7109375" style="9" customWidth="1"/>
    <col min="6908" max="6911" width="4.85546875" style="9" customWidth="1"/>
    <col min="6912" max="6912" width="5.85546875" style="9" customWidth="1"/>
    <col min="6913" max="6913" width="6.28515625" style="9" customWidth="1"/>
    <col min="6914" max="6914" width="6" style="9" customWidth="1"/>
    <col min="6915" max="6918" width="4.7109375" style="9" customWidth="1"/>
    <col min="6919" max="6919" width="9.5703125" style="9" customWidth="1"/>
    <col min="6920" max="6920" width="7.5703125" style="9" customWidth="1"/>
    <col min="6921" max="6921" width="12.5703125" style="9" customWidth="1"/>
    <col min="6922" max="6922" width="7.28515625" style="9" customWidth="1"/>
    <col min="6923" max="6925" width="9.140625" style="9" customWidth="1"/>
    <col min="6926" max="6926" width="10.7109375" style="9" customWidth="1"/>
    <col min="6927" max="7154" width="9.140625" style="9"/>
    <col min="7155" max="7155" width="4.7109375" style="9" customWidth="1"/>
    <col min="7156" max="7156" width="10.140625" style="9" customWidth="1"/>
    <col min="7157" max="7157" width="16.140625" style="9" customWidth="1"/>
    <col min="7158" max="7158" width="6.28515625" style="9" customWidth="1"/>
    <col min="7159" max="7159" width="9.85546875" style="9" customWidth="1"/>
    <col min="7160" max="7160" width="9.140625" style="9" customWidth="1"/>
    <col min="7161" max="7162" width="6" style="9" customWidth="1"/>
    <col min="7163" max="7163" width="5.7109375" style="9" customWidth="1"/>
    <col min="7164" max="7167" width="4.85546875" style="9" customWidth="1"/>
    <col min="7168" max="7168" width="5.85546875" style="9" customWidth="1"/>
    <col min="7169" max="7169" width="6.28515625" style="9" customWidth="1"/>
    <col min="7170" max="7170" width="6" style="9" customWidth="1"/>
    <col min="7171" max="7174" width="4.7109375" style="9" customWidth="1"/>
    <col min="7175" max="7175" width="9.5703125" style="9" customWidth="1"/>
    <col min="7176" max="7176" width="7.5703125" style="9" customWidth="1"/>
    <col min="7177" max="7177" width="12.5703125" style="9" customWidth="1"/>
    <col min="7178" max="7178" width="7.28515625" style="9" customWidth="1"/>
    <col min="7179" max="7181" width="9.140625" style="9" customWidth="1"/>
    <col min="7182" max="7182" width="10.7109375" style="9" customWidth="1"/>
    <col min="7183" max="7410" width="9.140625" style="9"/>
    <col min="7411" max="7411" width="4.7109375" style="9" customWidth="1"/>
    <col min="7412" max="7412" width="10.140625" style="9" customWidth="1"/>
    <col min="7413" max="7413" width="16.140625" style="9" customWidth="1"/>
    <col min="7414" max="7414" width="6.28515625" style="9" customWidth="1"/>
    <col min="7415" max="7415" width="9.85546875" style="9" customWidth="1"/>
    <col min="7416" max="7416" width="9.140625" style="9" customWidth="1"/>
    <col min="7417" max="7418" width="6" style="9" customWidth="1"/>
    <col min="7419" max="7419" width="5.7109375" style="9" customWidth="1"/>
    <col min="7420" max="7423" width="4.85546875" style="9" customWidth="1"/>
    <col min="7424" max="7424" width="5.85546875" style="9" customWidth="1"/>
    <col min="7425" max="7425" width="6.28515625" style="9" customWidth="1"/>
    <col min="7426" max="7426" width="6" style="9" customWidth="1"/>
    <col min="7427" max="7430" width="4.7109375" style="9" customWidth="1"/>
    <col min="7431" max="7431" width="9.5703125" style="9" customWidth="1"/>
    <col min="7432" max="7432" width="7.5703125" style="9" customWidth="1"/>
    <col min="7433" max="7433" width="12.5703125" style="9" customWidth="1"/>
    <col min="7434" max="7434" width="7.28515625" style="9" customWidth="1"/>
    <col min="7435" max="7437" width="9.140625" style="9" customWidth="1"/>
    <col min="7438" max="7438" width="10.7109375" style="9" customWidth="1"/>
    <col min="7439" max="7666" width="9.140625" style="9"/>
    <col min="7667" max="7667" width="4.7109375" style="9" customWidth="1"/>
    <col min="7668" max="7668" width="10.140625" style="9" customWidth="1"/>
    <col min="7669" max="7669" width="16.140625" style="9" customWidth="1"/>
    <col min="7670" max="7670" width="6.28515625" style="9" customWidth="1"/>
    <col min="7671" max="7671" width="9.85546875" style="9" customWidth="1"/>
    <col min="7672" max="7672" width="9.140625" style="9" customWidth="1"/>
    <col min="7673" max="7674" width="6" style="9" customWidth="1"/>
    <col min="7675" max="7675" width="5.7109375" style="9" customWidth="1"/>
    <col min="7676" max="7679" width="4.85546875" style="9" customWidth="1"/>
    <col min="7680" max="7680" width="5.85546875" style="9" customWidth="1"/>
    <col min="7681" max="7681" width="6.28515625" style="9" customWidth="1"/>
    <col min="7682" max="7682" width="6" style="9" customWidth="1"/>
    <col min="7683" max="7686" width="4.7109375" style="9" customWidth="1"/>
    <col min="7687" max="7687" width="9.5703125" style="9" customWidth="1"/>
    <col min="7688" max="7688" width="7.5703125" style="9" customWidth="1"/>
    <col min="7689" max="7689" width="12.5703125" style="9" customWidth="1"/>
    <col min="7690" max="7690" width="7.28515625" style="9" customWidth="1"/>
    <col min="7691" max="7693" width="9.140625" style="9" customWidth="1"/>
    <col min="7694" max="7694" width="10.7109375" style="9" customWidth="1"/>
    <col min="7695" max="7922" width="9.140625" style="9"/>
    <col min="7923" max="7923" width="4.7109375" style="9" customWidth="1"/>
    <col min="7924" max="7924" width="10.140625" style="9" customWidth="1"/>
    <col min="7925" max="7925" width="16.140625" style="9" customWidth="1"/>
    <col min="7926" max="7926" width="6.28515625" style="9" customWidth="1"/>
    <col min="7927" max="7927" width="9.85546875" style="9" customWidth="1"/>
    <col min="7928" max="7928" width="9.140625" style="9" customWidth="1"/>
    <col min="7929" max="7930" width="6" style="9" customWidth="1"/>
    <col min="7931" max="7931" width="5.7109375" style="9" customWidth="1"/>
    <col min="7932" max="7935" width="4.85546875" style="9" customWidth="1"/>
    <col min="7936" max="7936" width="5.85546875" style="9" customWidth="1"/>
    <col min="7937" max="7937" width="6.28515625" style="9" customWidth="1"/>
    <col min="7938" max="7938" width="6" style="9" customWidth="1"/>
    <col min="7939" max="7942" width="4.7109375" style="9" customWidth="1"/>
    <col min="7943" max="7943" width="9.5703125" style="9" customWidth="1"/>
    <col min="7944" max="7944" width="7.5703125" style="9" customWidth="1"/>
    <col min="7945" max="7945" width="12.5703125" style="9" customWidth="1"/>
    <col min="7946" max="7946" width="7.28515625" style="9" customWidth="1"/>
    <col min="7947" max="7949" width="9.140625" style="9" customWidth="1"/>
    <col min="7950" max="7950" width="10.7109375" style="9" customWidth="1"/>
    <col min="7951" max="8178" width="9.140625" style="9"/>
    <col min="8179" max="8179" width="4.7109375" style="9" customWidth="1"/>
    <col min="8180" max="8180" width="10.140625" style="9" customWidth="1"/>
    <col min="8181" max="8181" width="16.140625" style="9" customWidth="1"/>
    <col min="8182" max="8182" width="6.28515625" style="9" customWidth="1"/>
    <col min="8183" max="8183" width="9.85546875" style="9" customWidth="1"/>
    <col min="8184" max="8184" width="9.140625" style="9" customWidth="1"/>
    <col min="8185" max="8186" width="6" style="9" customWidth="1"/>
    <col min="8187" max="8187" width="5.7109375" style="9" customWidth="1"/>
    <col min="8188" max="8191" width="4.85546875" style="9" customWidth="1"/>
    <col min="8192" max="8192" width="5.85546875" style="9" customWidth="1"/>
    <col min="8193" max="8193" width="6.28515625" style="9" customWidth="1"/>
    <col min="8194" max="8194" width="6" style="9" customWidth="1"/>
    <col min="8195" max="8198" width="4.7109375" style="9" customWidth="1"/>
    <col min="8199" max="8199" width="9.5703125" style="9" customWidth="1"/>
    <col min="8200" max="8200" width="7.5703125" style="9" customWidth="1"/>
    <col min="8201" max="8201" width="12.5703125" style="9" customWidth="1"/>
    <col min="8202" max="8202" width="7.28515625" style="9" customWidth="1"/>
    <col min="8203" max="8205" width="9.140625" style="9" customWidth="1"/>
    <col min="8206" max="8206" width="10.7109375" style="9" customWidth="1"/>
    <col min="8207" max="8434" width="9.140625" style="9"/>
    <col min="8435" max="8435" width="4.7109375" style="9" customWidth="1"/>
    <col min="8436" max="8436" width="10.140625" style="9" customWidth="1"/>
    <col min="8437" max="8437" width="16.140625" style="9" customWidth="1"/>
    <col min="8438" max="8438" width="6.28515625" style="9" customWidth="1"/>
    <col min="8439" max="8439" width="9.85546875" style="9" customWidth="1"/>
    <col min="8440" max="8440" width="9.140625" style="9" customWidth="1"/>
    <col min="8441" max="8442" width="6" style="9" customWidth="1"/>
    <col min="8443" max="8443" width="5.7109375" style="9" customWidth="1"/>
    <col min="8444" max="8447" width="4.85546875" style="9" customWidth="1"/>
    <col min="8448" max="8448" width="5.85546875" style="9" customWidth="1"/>
    <col min="8449" max="8449" width="6.28515625" style="9" customWidth="1"/>
    <col min="8450" max="8450" width="6" style="9" customWidth="1"/>
    <col min="8451" max="8454" width="4.7109375" style="9" customWidth="1"/>
    <col min="8455" max="8455" width="9.5703125" style="9" customWidth="1"/>
    <col min="8456" max="8456" width="7.5703125" style="9" customWidth="1"/>
    <col min="8457" max="8457" width="12.5703125" style="9" customWidth="1"/>
    <col min="8458" max="8458" width="7.28515625" style="9" customWidth="1"/>
    <col min="8459" max="8461" width="9.140625" style="9" customWidth="1"/>
    <col min="8462" max="8462" width="10.7109375" style="9" customWidth="1"/>
    <col min="8463" max="8690" width="9.140625" style="9"/>
    <col min="8691" max="8691" width="4.7109375" style="9" customWidth="1"/>
    <col min="8692" max="8692" width="10.140625" style="9" customWidth="1"/>
    <col min="8693" max="8693" width="16.140625" style="9" customWidth="1"/>
    <col min="8694" max="8694" width="6.28515625" style="9" customWidth="1"/>
    <col min="8695" max="8695" width="9.85546875" style="9" customWidth="1"/>
    <col min="8696" max="8696" width="9.140625" style="9" customWidth="1"/>
    <col min="8697" max="8698" width="6" style="9" customWidth="1"/>
    <col min="8699" max="8699" width="5.7109375" style="9" customWidth="1"/>
    <col min="8700" max="8703" width="4.85546875" style="9" customWidth="1"/>
    <col min="8704" max="8704" width="5.85546875" style="9" customWidth="1"/>
    <col min="8705" max="8705" width="6.28515625" style="9" customWidth="1"/>
    <col min="8706" max="8706" width="6" style="9" customWidth="1"/>
    <col min="8707" max="8710" width="4.7109375" style="9" customWidth="1"/>
    <col min="8711" max="8711" width="9.5703125" style="9" customWidth="1"/>
    <col min="8712" max="8712" width="7.5703125" style="9" customWidth="1"/>
    <col min="8713" max="8713" width="12.5703125" style="9" customWidth="1"/>
    <col min="8714" max="8714" width="7.28515625" style="9" customWidth="1"/>
    <col min="8715" max="8717" width="9.140625" style="9" customWidth="1"/>
    <col min="8718" max="8718" width="10.7109375" style="9" customWidth="1"/>
    <col min="8719" max="8946" width="9.140625" style="9"/>
    <col min="8947" max="8947" width="4.7109375" style="9" customWidth="1"/>
    <col min="8948" max="8948" width="10.140625" style="9" customWidth="1"/>
    <col min="8949" max="8949" width="16.140625" style="9" customWidth="1"/>
    <col min="8950" max="8950" width="6.28515625" style="9" customWidth="1"/>
    <col min="8951" max="8951" width="9.85546875" style="9" customWidth="1"/>
    <col min="8952" max="8952" width="9.140625" style="9" customWidth="1"/>
    <col min="8953" max="8954" width="6" style="9" customWidth="1"/>
    <col min="8955" max="8955" width="5.7109375" style="9" customWidth="1"/>
    <col min="8956" max="8959" width="4.85546875" style="9" customWidth="1"/>
    <col min="8960" max="8960" width="5.85546875" style="9" customWidth="1"/>
    <col min="8961" max="8961" width="6.28515625" style="9" customWidth="1"/>
    <col min="8962" max="8962" width="6" style="9" customWidth="1"/>
    <col min="8963" max="8966" width="4.7109375" style="9" customWidth="1"/>
    <col min="8967" max="8967" width="9.5703125" style="9" customWidth="1"/>
    <col min="8968" max="8968" width="7.5703125" style="9" customWidth="1"/>
    <col min="8969" max="8969" width="12.5703125" style="9" customWidth="1"/>
    <col min="8970" max="8970" width="7.28515625" style="9" customWidth="1"/>
    <col min="8971" max="8973" width="9.140625" style="9" customWidth="1"/>
    <col min="8974" max="8974" width="10.7109375" style="9" customWidth="1"/>
    <col min="8975" max="9202" width="9.140625" style="9"/>
    <col min="9203" max="9203" width="4.7109375" style="9" customWidth="1"/>
    <col min="9204" max="9204" width="10.140625" style="9" customWidth="1"/>
    <col min="9205" max="9205" width="16.140625" style="9" customWidth="1"/>
    <col min="9206" max="9206" width="6.28515625" style="9" customWidth="1"/>
    <col min="9207" max="9207" width="9.85546875" style="9" customWidth="1"/>
    <col min="9208" max="9208" width="9.140625" style="9" customWidth="1"/>
    <col min="9209" max="9210" width="6" style="9" customWidth="1"/>
    <col min="9211" max="9211" width="5.7109375" style="9" customWidth="1"/>
    <col min="9212" max="9215" width="4.85546875" style="9" customWidth="1"/>
    <col min="9216" max="9216" width="5.85546875" style="9" customWidth="1"/>
    <col min="9217" max="9217" width="6.28515625" style="9" customWidth="1"/>
    <col min="9218" max="9218" width="6" style="9" customWidth="1"/>
    <col min="9219" max="9222" width="4.7109375" style="9" customWidth="1"/>
    <col min="9223" max="9223" width="9.5703125" style="9" customWidth="1"/>
    <col min="9224" max="9224" width="7.5703125" style="9" customWidth="1"/>
    <col min="9225" max="9225" width="12.5703125" style="9" customWidth="1"/>
    <col min="9226" max="9226" width="7.28515625" style="9" customWidth="1"/>
    <col min="9227" max="9229" width="9.140625" style="9" customWidth="1"/>
    <col min="9230" max="9230" width="10.7109375" style="9" customWidth="1"/>
    <col min="9231" max="9458" width="9.140625" style="9"/>
    <col min="9459" max="9459" width="4.7109375" style="9" customWidth="1"/>
    <col min="9460" max="9460" width="10.140625" style="9" customWidth="1"/>
    <col min="9461" max="9461" width="16.140625" style="9" customWidth="1"/>
    <col min="9462" max="9462" width="6.28515625" style="9" customWidth="1"/>
    <col min="9463" max="9463" width="9.85546875" style="9" customWidth="1"/>
    <col min="9464" max="9464" width="9.140625" style="9" customWidth="1"/>
    <col min="9465" max="9466" width="6" style="9" customWidth="1"/>
    <col min="9467" max="9467" width="5.7109375" style="9" customWidth="1"/>
    <col min="9468" max="9471" width="4.85546875" style="9" customWidth="1"/>
    <col min="9472" max="9472" width="5.85546875" style="9" customWidth="1"/>
    <col min="9473" max="9473" width="6.28515625" style="9" customWidth="1"/>
    <col min="9474" max="9474" width="6" style="9" customWidth="1"/>
    <col min="9475" max="9478" width="4.7109375" style="9" customWidth="1"/>
    <col min="9479" max="9479" width="9.5703125" style="9" customWidth="1"/>
    <col min="9480" max="9480" width="7.5703125" style="9" customWidth="1"/>
    <col min="9481" max="9481" width="12.5703125" style="9" customWidth="1"/>
    <col min="9482" max="9482" width="7.28515625" style="9" customWidth="1"/>
    <col min="9483" max="9485" width="9.140625" style="9" customWidth="1"/>
    <col min="9486" max="9486" width="10.7109375" style="9" customWidth="1"/>
    <col min="9487" max="9714" width="9.140625" style="9"/>
    <col min="9715" max="9715" width="4.7109375" style="9" customWidth="1"/>
    <col min="9716" max="9716" width="10.140625" style="9" customWidth="1"/>
    <col min="9717" max="9717" width="16.140625" style="9" customWidth="1"/>
    <col min="9718" max="9718" width="6.28515625" style="9" customWidth="1"/>
    <col min="9719" max="9719" width="9.85546875" style="9" customWidth="1"/>
    <col min="9720" max="9720" width="9.140625" style="9" customWidth="1"/>
    <col min="9721" max="9722" width="6" style="9" customWidth="1"/>
    <col min="9723" max="9723" width="5.7109375" style="9" customWidth="1"/>
    <col min="9724" max="9727" width="4.85546875" style="9" customWidth="1"/>
    <col min="9728" max="9728" width="5.85546875" style="9" customWidth="1"/>
    <col min="9729" max="9729" width="6.28515625" style="9" customWidth="1"/>
    <col min="9730" max="9730" width="6" style="9" customWidth="1"/>
    <col min="9731" max="9734" width="4.7109375" style="9" customWidth="1"/>
    <col min="9735" max="9735" width="9.5703125" style="9" customWidth="1"/>
    <col min="9736" max="9736" width="7.5703125" style="9" customWidth="1"/>
    <col min="9737" max="9737" width="12.5703125" style="9" customWidth="1"/>
    <col min="9738" max="9738" width="7.28515625" style="9" customWidth="1"/>
    <col min="9739" max="9741" width="9.140625" style="9" customWidth="1"/>
    <col min="9742" max="9742" width="10.7109375" style="9" customWidth="1"/>
    <col min="9743" max="9970" width="9.140625" style="9"/>
    <col min="9971" max="9971" width="4.7109375" style="9" customWidth="1"/>
    <col min="9972" max="9972" width="10.140625" style="9" customWidth="1"/>
    <col min="9973" max="9973" width="16.140625" style="9" customWidth="1"/>
    <col min="9974" max="9974" width="6.28515625" style="9" customWidth="1"/>
    <col min="9975" max="9975" width="9.85546875" style="9" customWidth="1"/>
    <col min="9976" max="9976" width="9.140625" style="9" customWidth="1"/>
    <col min="9977" max="9978" width="6" style="9" customWidth="1"/>
    <col min="9979" max="9979" width="5.7109375" style="9" customWidth="1"/>
    <col min="9980" max="9983" width="4.85546875" style="9" customWidth="1"/>
    <col min="9984" max="9984" width="5.85546875" style="9" customWidth="1"/>
    <col min="9985" max="9985" width="6.28515625" style="9" customWidth="1"/>
    <col min="9986" max="9986" width="6" style="9" customWidth="1"/>
    <col min="9987" max="9990" width="4.7109375" style="9" customWidth="1"/>
    <col min="9991" max="9991" width="9.5703125" style="9" customWidth="1"/>
    <col min="9992" max="9992" width="7.5703125" style="9" customWidth="1"/>
    <col min="9993" max="9993" width="12.5703125" style="9" customWidth="1"/>
    <col min="9994" max="9994" width="7.28515625" style="9" customWidth="1"/>
    <col min="9995" max="9997" width="9.140625" style="9" customWidth="1"/>
    <col min="9998" max="9998" width="10.7109375" style="9" customWidth="1"/>
    <col min="9999" max="10226" width="9.140625" style="9"/>
    <col min="10227" max="10227" width="4.7109375" style="9" customWidth="1"/>
    <col min="10228" max="10228" width="10.140625" style="9" customWidth="1"/>
    <col min="10229" max="10229" width="16.140625" style="9" customWidth="1"/>
    <col min="10230" max="10230" width="6.28515625" style="9" customWidth="1"/>
    <col min="10231" max="10231" width="9.85546875" style="9" customWidth="1"/>
    <col min="10232" max="10232" width="9.140625" style="9" customWidth="1"/>
    <col min="10233" max="10234" width="6" style="9" customWidth="1"/>
    <col min="10235" max="10235" width="5.7109375" style="9" customWidth="1"/>
    <col min="10236" max="10239" width="4.85546875" style="9" customWidth="1"/>
    <col min="10240" max="10240" width="5.85546875" style="9" customWidth="1"/>
    <col min="10241" max="10241" width="6.28515625" style="9" customWidth="1"/>
    <col min="10242" max="10242" width="6" style="9" customWidth="1"/>
    <col min="10243" max="10246" width="4.7109375" style="9" customWidth="1"/>
    <col min="10247" max="10247" width="9.5703125" style="9" customWidth="1"/>
    <col min="10248" max="10248" width="7.5703125" style="9" customWidth="1"/>
    <col min="10249" max="10249" width="12.5703125" style="9" customWidth="1"/>
    <col min="10250" max="10250" width="7.28515625" style="9" customWidth="1"/>
    <col min="10251" max="10253" width="9.140625" style="9" customWidth="1"/>
    <col min="10254" max="10254" width="10.7109375" style="9" customWidth="1"/>
    <col min="10255" max="10482" width="9.140625" style="9"/>
    <col min="10483" max="10483" width="4.7109375" style="9" customWidth="1"/>
    <col min="10484" max="10484" width="10.140625" style="9" customWidth="1"/>
    <col min="10485" max="10485" width="16.140625" style="9" customWidth="1"/>
    <col min="10486" max="10486" width="6.28515625" style="9" customWidth="1"/>
    <col min="10487" max="10487" width="9.85546875" style="9" customWidth="1"/>
    <col min="10488" max="10488" width="9.140625" style="9" customWidth="1"/>
    <col min="10489" max="10490" width="6" style="9" customWidth="1"/>
    <col min="10491" max="10491" width="5.7109375" style="9" customWidth="1"/>
    <col min="10492" max="10495" width="4.85546875" style="9" customWidth="1"/>
    <col min="10496" max="10496" width="5.85546875" style="9" customWidth="1"/>
    <col min="10497" max="10497" width="6.28515625" style="9" customWidth="1"/>
    <col min="10498" max="10498" width="6" style="9" customWidth="1"/>
    <col min="10499" max="10502" width="4.7109375" style="9" customWidth="1"/>
    <col min="10503" max="10503" width="9.5703125" style="9" customWidth="1"/>
    <col min="10504" max="10504" width="7.5703125" style="9" customWidth="1"/>
    <col min="10505" max="10505" width="12.5703125" style="9" customWidth="1"/>
    <col min="10506" max="10506" width="7.28515625" style="9" customWidth="1"/>
    <col min="10507" max="10509" width="9.140625" style="9" customWidth="1"/>
    <col min="10510" max="10510" width="10.7109375" style="9" customWidth="1"/>
    <col min="10511" max="10738" width="9.140625" style="9"/>
    <col min="10739" max="10739" width="4.7109375" style="9" customWidth="1"/>
    <col min="10740" max="10740" width="10.140625" style="9" customWidth="1"/>
    <col min="10741" max="10741" width="16.140625" style="9" customWidth="1"/>
    <col min="10742" max="10742" width="6.28515625" style="9" customWidth="1"/>
    <col min="10743" max="10743" width="9.85546875" style="9" customWidth="1"/>
    <col min="10744" max="10744" width="9.140625" style="9" customWidth="1"/>
    <col min="10745" max="10746" width="6" style="9" customWidth="1"/>
    <col min="10747" max="10747" width="5.7109375" style="9" customWidth="1"/>
    <col min="10748" max="10751" width="4.85546875" style="9" customWidth="1"/>
    <col min="10752" max="10752" width="5.85546875" style="9" customWidth="1"/>
    <col min="10753" max="10753" width="6.28515625" style="9" customWidth="1"/>
    <col min="10754" max="10754" width="6" style="9" customWidth="1"/>
    <col min="10755" max="10758" width="4.7109375" style="9" customWidth="1"/>
    <col min="10759" max="10759" width="9.5703125" style="9" customWidth="1"/>
    <col min="10760" max="10760" width="7.5703125" style="9" customWidth="1"/>
    <col min="10761" max="10761" width="12.5703125" style="9" customWidth="1"/>
    <col min="10762" max="10762" width="7.28515625" style="9" customWidth="1"/>
    <col min="10763" max="10765" width="9.140625" style="9" customWidth="1"/>
    <col min="10766" max="10766" width="10.7109375" style="9" customWidth="1"/>
    <col min="10767" max="10994" width="9.140625" style="9"/>
    <col min="10995" max="10995" width="4.7109375" style="9" customWidth="1"/>
    <col min="10996" max="10996" width="10.140625" style="9" customWidth="1"/>
    <col min="10997" max="10997" width="16.140625" style="9" customWidth="1"/>
    <col min="10998" max="10998" width="6.28515625" style="9" customWidth="1"/>
    <col min="10999" max="10999" width="9.85546875" style="9" customWidth="1"/>
    <col min="11000" max="11000" width="9.140625" style="9" customWidth="1"/>
    <col min="11001" max="11002" width="6" style="9" customWidth="1"/>
    <col min="11003" max="11003" width="5.7109375" style="9" customWidth="1"/>
    <col min="11004" max="11007" width="4.85546875" style="9" customWidth="1"/>
    <col min="11008" max="11008" width="5.85546875" style="9" customWidth="1"/>
    <col min="11009" max="11009" width="6.28515625" style="9" customWidth="1"/>
    <col min="11010" max="11010" width="6" style="9" customWidth="1"/>
    <col min="11011" max="11014" width="4.7109375" style="9" customWidth="1"/>
    <col min="11015" max="11015" width="9.5703125" style="9" customWidth="1"/>
    <col min="11016" max="11016" width="7.5703125" style="9" customWidth="1"/>
    <col min="11017" max="11017" width="12.5703125" style="9" customWidth="1"/>
    <col min="11018" max="11018" width="7.28515625" style="9" customWidth="1"/>
    <col min="11019" max="11021" width="9.140625" style="9" customWidth="1"/>
    <col min="11022" max="11022" width="10.7109375" style="9" customWidth="1"/>
    <col min="11023" max="11250" width="9.140625" style="9"/>
    <col min="11251" max="11251" width="4.7109375" style="9" customWidth="1"/>
    <col min="11252" max="11252" width="10.140625" style="9" customWidth="1"/>
    <col min="11253" max="11253" width="16.140625" style="9" customWidth="1"/>
    <col min="11254" max="11254" width="6.28515625" style="9" customWidth="1"/>
    <col min="11255" max="11255" width="9.85546875" style="9" customWidth="1"/>
    <col min="11256" max="11256" width="9.140625" style="9" customWidth="1"/>
    <col min="11257" max="11258" width="6" style="9" customWidth="1"/>
    <col min="11259" max="11259" width="5.7109375" style="9" customWidth="1"/>
    <col min="11260" max="11263" width="4.85546875" style="9" customWidth="1"/>
    <col min="11264" max="11264" width="5.85546875" style="9" customWidth="1"/>
    <col min="11265" max="11265" width="6.28515625" style="9" customWidth="1"/>
    <col min="11266" max="11266" width="6" style="9" customWidth="1"/>
    <col min="11267" max="11270" width="4.7109375" style="9" customWidth="1"/>
    <col min="11271" max="11271" width="9.5703125" style="9" customWidth="1"/>
    <col min="11272" max="11272" width="7.5703125" style="9" customWidth="1"/>
    <col min="11273" max="11273" width="12.5703125" style="9" customWidth="1"/>
    <col min="11274" max="11274" width="7.28515625" style="9" customWidth="1"/>
    <col min="11275" max="11277" width="9.140625" style="9" customWidth="1"/>
    <col min="11278" max="11278" width="10.7109375" style="9" customWidth="1"/>
    <col min="11279" max="11506" width="9.140625" style="9"/>
    <col min="11507" max="11507" width="4.7109375" style="9" customWidth="1"/>
    <col min="11508" max="11508" width="10.140625" style="9" customWidth="1"/>
    <col min="11509" max="11509" width="16.140625" style="9" customWidth="1"/>
    <col min="11510" max="11510" width="6.28515625" style="9" customWidth="1"/>
    <col min="11511" max="11511" width="9.85546875" style="9" customWidth="1"/>
    <col min="11512" max="11512" width="9.140625" style="9" customWidth="1"/>
    <col min="11513" max="11514" width="6" style="9" customWidth="1"/>
    <col min="11515" max="11515" width="5.7109375" style="9" customWidth="1"/>
    <col min="11516" max="11519" width="4.85546875" style="9" customWidth="1"/>
    <col min="11520" max="11520" width="5.85546875" style="9" customWidth="1"/>
    <col min="11521" max="11521" width="6.28515625" style="9" customWidth="1"/>
    <col min="11522" max="11522" width="6" style="9" customWidth="1"/>
    <col min="11523" max="11526" width="4.7109375" style="9" customWidth="1"/>
    <col min="11527" max="11527" width="9.5703125" style="9" customWidth="1"/>
    <col min="11528" max="11528" width="7.5703125" style="9" customWidth="1"/>
    <col min="11529" max="11529" width="12.5703125" style="9" customWidth="1"/>
    <col min="11530" max="11530" width="7.28515625" style="9" customWidth="1"/>
    <col min="11531" max="11533" width="9.140625" style="9" customWidth="1"/>
    <col min="11534" max="11534" width="10.7109375" style="9" customWidth="1"/>
    <col min="11535" max="11762" width="9.140625" style="9"/>
    <col min="11763" max="11763" width="4.7109375" style="9" customWidth="1"/>
    <col min="11764" max="11764" width="10.140625" style="9" customWidth="1"/>
    <col min="11765" max="11765" width="16.140625" style="9" customWidth="1"/>
    <col min="11766" max="11766" width="6.28515625" style="9" customWidth="1"/>
    <col min="11767" max="11767" width="9.85546875" style="9" customWidth="1"/>
    <col min="11768" max="11768" width="9.140625" style="9" customWidth="1"/>
    <col min="11769" max="11770" width="6" style="9" customWidth="1"/>
    <col min="11771" max="11771" width="5.7109375" style="9" customWidth="1"/>
    <col min="11772" max="11775" width="4.85546875" style="9" customWidth="1"/>
    <col min="11776" max="11776" width="5.85546875" style="9" customWidth="1"/>
    <col min="11777" max="11777" width="6.28515625" style="9" customWidth="1"/>
    <col min="11778" max="11778" width="6" style="9" customWidth="1"/>
    <col min="11779" max="11782" width="4.7109375" style="9" customWidth="1"/>
    <col min="11783" max="11783" width="9.5703125" style="9" customWidth="1"/>
    <col min="11784" max="11784" width="7.5703125" style="9" customWidth="1"/>
    <col min="11785" max="11785" width="12.5703125" style="9" customWidth="1"/>
    <col min="11786" max="11786" width="7.28515625" style="9" customWidth="1"/>
    <col min="11787" max="11789" width="9.140625" style="9" customWidth="1"/>
    <col min="11790" max="11790" width="10.7109375" style="9" customWidth="1"/>
    <col min="11791" max="12018" width="9.140625" style="9"/>
    <col min="12019" max="12019" width="4.7109375" style="9" customWidth="1"/>
    <col min="12020" max="12020" width="10.140625" style="9" customWidth="1"/>
    <col min="12021" max="12021" width="16.140625" style="9" customWidth="1"/>
    <col min="12022" max="12022" width="6.28515625" style="9" customWidth="1"/>
    <col min="12023" max="12023" width="9.85546875" style="9" customWidth="1"/>
    <col min="12024" max="12024" width="9.140625" style="9" customWidth="1"/>
    <col min="12025" max="12026" width="6" style="9" customWidth="1"/>
    <col min="12027" max="12027" width="5.7109375" style="9" customWidth="1"/>
    <col min="12028" max="12031" width="4.85546875" style="9" customWidth="1"/>
    <col min="12032" max="12032" width="5.85546875" style="9" customWidth="1"/>
    <col min="12033" max="12033" width="6.28515625" style="9" customWidth="1"/>
    <col min="12034" max="12034" width="6" style="9" customWidth="1"/>
    <col min="12035" max="12038" width="4.7109375" style="9" customWidth="1"/>
    <col min="12039" max="12039" width="9.5703125" style="9" customWidth="1"/>
    <col min="12040" max="12040" width="7.5703125" style="9" customWidth="1"/>
    <col min="12041" max="12041" width="12.5703125" style="9" customWidth="1"/>
    <col min="12042" max="12042" width="7.28515625" style="9" customWidth="1"/>
    <col min="12043" max="12045" width="9.140625" style="9" customWidth="1"/>
    <col min="12046" max="12046" width="10.7109375" style="9" customWidth="1"/>
    <col min="12047" max="12274" width="9.140625" style="9"/>
    <col min="12275" max="12275" width="4.7109375" style="9" customWidth="1"/>
    <col min="12276" max="12276" width="10.140625" style="9" customWidth="1"/>
    <col min="12277" max="12277" width="16.140625" style="9" customWidth="1"/>
    <col min="12278" max="12278" width="6.28515625" style="9" customWidth="1"/>
    <col min="12279" max="12279" width="9.85546875" style="9" customWidth="1"/>
    <col min="12280" max="12280" width="9.140625" style="9" customWidth="1"/>
    <col min="12281" max="12282" width="6" style="9" customWidth="1"/>
    <col min="12283" max="12283" width="5.7109375" style="9" customWidth="1"/>
    <col min="12284" max="12287" width="4.85546875" style="9" customWidth="1"/>
    <col min="12288" max="12288" width="5.85546875" style="9" customWidth="1"/>
    <col min="12289" max="12289" width="6.28515625" style="9" customWidth="1"/>
    <col min="12290" max="12290" width="6" style="9" customWidth="1"/>
    <col min="12291" max="12294" width="4.7109375" style="9" customWidth="1"/>
    <col min="12295" max="12295" width="9.5703125" style="9" customWidth="1"/>
    <col min="12296" max="12296" width="7.5703125" style="9" customWidth="1"/>
    <col min="12297" max="12297" width="12.5703125" style="9" customWidth="1"/>
    <col min="12298" max="12298" width="7.28515625" style="9" customWidth="1"/>
    <col min="12299" max="12301" width="9.140625" style="9" customWidth="1"/>
    <col min="12302" max="12302" width="10.7109375" style="9" customWidth="1"/>
    <col min="12303" max="12530" width="9.140625" style="9"/>
    <col min="12531" max="12531" width="4.7109375" style="9" customWidth="1"/>
    <col min="12532" max="12532" width="10.140625" style="9" customWidth="1"/>
    <col min="12533" max="12533" width="16.140625" style="9" customWidth="1"/>
    <col min="12534" max="12534" width="6.28515625" style="9" customWidth="1"/>
    <col min="12535" max="12535" width="9.85546875" style="9" customWidth="1"/>
    <col min="12536" max="12536" width="9.140625" style="9" customWidth="1"/>
    <col min="12537" max="12538" width="6" style="9" customWidth="1"/>
    <col min="12539" max="12539" width="5.7109375" style="9" customWidth="1"/>
    <col min="12540" max="12543" width="4.85546875" style="9" customWidth="1"/>
    <col min="12544" max="12544" width="5.85546875" style="9" customWidth="1"/>
    <col min="12545" max="12545" width="6.28515625" style="9" customWidth="1"/>
    <col min="12546" max="12546" width="6" style="9" customWidth="1"/>
    <col min="12547" max="12550" width="4.7109375" style="9" customWidth="1"/>
    <col min="12551" max="12551" width="9.5703125" style="9" customWidth="1"/>
    <col min="12552" max="12552" width="7.5703125" style="9" customWidth="1"/>
    <col min="12553" max="12553" width="12.5703125" style="9" customWidth="1"/>
    <col min="12554" max="12554" width="7.28515625" style="9" customWidth="1"/>
    <col min="12555" max="12557" width="9.140625" style="9" customWidth="1"/>
    <col min="12558" max="12558" width="10.7109375" style="9" customWidth="1"/>
    <col min="12559" max="12786" width="9.140625" style="9"/>
    <col min="12787" max="12787" width="4.7109375" style="9" customWidth="1"/>
    <col min="12788" max="12788" width="10.140625" style="9" customWidth="1"/>
    <col min="12789" max="12789" width="16.140625" style="9" customWidth="1"/>
    <col min="12790" max="12790" width="6.28515625" style="9" customWidth="1"/>
    <col min="12791" max="12791" width="9.85546875" style="9" customWidth="1"/>
    <col min="12792" max="12792" width="9.140625" style="9" customWidth="1"/>
    <col min="12793" max="12794" width="6" style="9" customWidth="1"/>
    <col min="12795" max="12795" width="5.7109375" style="9" customWidth="1"/>
    <col min="12796" max="12799" width="4.85546875" style="9" customWidth="1"/>
    <col min="12800" max="12800" width="5.85546875" style="9" customWidth="1"/>
    <col min="12801" max="12801" width="6.28515625" style="9" customWidth="1"/>
    <col min="12802" max="12802" width="6" style="9" customWidth="1"/>
    <col min="12803" max="12806" width="4.7109375" style="9" customWidth="1"/>
    <col min="12807" max="12807" width="9.5703125" style="9" customWidth="1"/>
    <col min="12808" max="12808" width="7.5703125" style="9" customWidth="1"/>
    <col min="12809" max="12809" width="12.5703125" style="9" customWidth="1"/>
    <col min="12810" max="12810" width="7.28515625" style="9" customWidth="1"/>
    <col min="12811" max="12813" width="9.140625" style="9" customWidth="1"/>
    <col min="12814" max="12814" width="10.7109375" style="9" customWidth="1"/>
    <col min="12815" max="13042" width="9.140625" style="9"/>
    <col min="13043" max="13043" width="4.7109375" style="9" customWidth="1"/>
    <col min="13044" max="13044" width="10.140625" style="9" customWidth="1"/>
    <col min="13045" max="13045" width="16.140625" style="9" customWidth="1"/>
    <col min="13046" max="13046" width="6.28515625" style="9" customWidth="1"/>
    <col min="13047" max="13047" width="9.85546875" style="9" customWidth="1"/>
    <col min="13048" max="13048" width="9.140625" style="9" customWidth="1"/>
    <col min="13049" max="13050" width="6" style="9" customWidth="1"/>
    <col min="13051" max="13051" width="5.7109375" style="9" customWidth="1"/>
    <col min="13052" max="13055" width="4.85546875" style="9" customWidth="1"/>
    <col min="13056" max="13056" width="5.85546875" style="9" customWidth="1"/>
    <col min="13057" max="13057" width="6.28515625" style="9" customWidth="1"/>
    <col min="13058" max="13058" width="6" style="9" customWidth="1"/>
    <col min="13059" max="13062" width="4.7109375" style="9" customWidth="1"/>
    <col min="13063" max="13063" width="9.5703125" style="9" customWidth="1"/>
    <col min="13064" max="13064" width="7.5703125" style="9" customWidth="1"/>
    <col min="13065" max="13065" width="12.5703125" style="9" customWidth="1"/>
    <col min="13066" max="13066" width="7.28515625" style="9" customWidth="1"/>
    <col min="13067" max="13069" width="9.140625" style="9" customWidth="1"/>
    <col min="13070" max="13070" width="10.7109375" style="9" customWidth="1"/>
    <col min="13071" max="13298" width="9.140625" style="9"/>
    <col min="13299" max="13299" width="4.7109375" style="9" customWidth="1"/>
    <col min="13300" max="13300" width="10.140625" style="9" customWidth="1"/>
    <col min="13301" max="13301" width="16.140625" style="9" customWidth="1"/>
    <col min="13302" max="13302" width="6.28515625" style="9" customWidth="1"/>
    <col min="13303" max="13303" width="9.85546875" style="9" customWidth="1"/>
    <col min="13304" max="13304" width="9.140625" style="9" customWidth="1"/>
    <col min="13305" max="13306" width="6" style="9" customWidth="1"/>
    <col min="13307" max="13307" width="5.7109375" style="9" customWidth="1"/>
    <col min="13308" max="13311" width="4.85546875" style="9" customWidth="1"/>
    <col min="13312" max="13312" width="5.85546875" style="9" customWidth="1"/>
    <col min="13313" max="13313" width="6.28515625" style="9" customWidth="1"/>
    <col min="13314" max="13314" width="6" style="9" customWidth="1"/>
    <col min="13315" max="13318" width="4.7109375" style="9" customWidth="1"/>
    <col min="13319" max="13319" width="9.5703125" style="9" customWidth="1"/>
    <col min="13320" max="13320" width="7.5703125" style="9" customWidth="1"/>
    <col min="13321" max="13321" width="12.5703125" style="9" customWidth="1"/>
    <col min="13322" max="13322" width="7.28515625" style="9" customWidth="1"/>
    <col min="13323" max="13325" width="9.140625" style="9" customWidth="1"/>
    <col min="13326" max="13326" width="10.7109375" style="9" customWidth="1"/>
    <col min="13327" max="13554" width="9.140625" style="9"/>
    <col min="13555" max="13555" width="4.7109375" style="9" customWidth="1"/>
    <col min="13556" max="13556" width="10.140625" style="9" customWidth="1"/>
    <col min="13557" max="13557" width="16.140625" style="9" customWidth="1"/>
    <col min="13558" max="13558" width="6.28515625" style="9" customWidth="1"/>
    <col min="13559" max="13559" width="9.85546875" style="9" customWidth="1"/>
    <col min="13560" max="13560" width="9.140625" style="9" customWidth="1"/>
    <col min="13561" max="13562" width="6" style="9" customWidth="1"/>
    <col min="13563" max="13563" width="5.7109375" style="9" customWidth="1"/>
    <col min="13564" max="13567" width="4.85546875" style="9" customWidth="1"/>
    <col min="13568" max="13568" width="5.85546875" style="9" customWidth="1"/>
    <col min="13569" max="13569" width="6.28515625" style="9" customWidth="1"/>
    <col min="13570" max="13570" width="6" style="9" customWidth="1"/>
    <col min="13571" max="13574" width="4.7109375" style="9" customWidth="1"/>
    <col min="13575" max="13575" width="9.5703125" style="9" customWidth="1"/>
    <col min="13576" max="13576" width="7.5703125" style="9" customWidth="1"/>
    <col min="13577" max="13577" width="12.5703125" style="9" customWidth="1"/>
    <col min="13578" max="13578" width="7.28515625" style="9" customWidth="1"/>
    <col min="13579" max="13581" width="9.140625" style="9" customWidth="1"/>
    <col min="13582" max="13582" width="10.7109375" style="9" customWidth="1"/>
    <col min="13583" max="13810" width="9.140625" style="9"/>
    <col min="13811" max="13811" width="4.7109375" style="9" customWidth="1"/>
    <col min="13812" max="13812" width="10.140625" style="9" customWidth="1"/>
    <col min="13813" max="13813" width="16.140625" style="9" customWidth="1"/>
    <col min="13814" max="13814" width="6.28515625" style="9" customWidth="1"/>
    <col min="13815" max="13815" width="9.85546875" style="9" customWidth="1"/>
    <col min="13816" max="13816" width="9.140625" style="9" customWidth="1"/>
    <col min="13817" max="13818" width="6" style="9" customWidth="1"/>
    <col min="13819" max="13819" width="5.7109375" style="9" customWidth="1"/>
    <col min="13820" max="13823" width="4.85546875" style="9" customWidth="1"/>
    <col min="13824" max="13824" width="5.85546875" style="9" customWidth="1"/>
    <col min="13825" max="13825" width="6.28515625" style="9" customWidth="1"/>
    <col min="13826" max="13826" width="6" style="9" customWidth="1"/>
    <col min="13827" max="13830" width="4.7109375" style="9" customWidth="1"/>
    <col min="13831" max="13831" width="9.5703125" style="9" customWidth="1"/>
    <col min="13832" max="13832" width="7.5703125" style="9" customWidth="1"/>
    <col min="13833" max="13833" width="12.5703125" style="9" customWidth="1"/>
    <col min="13834" max="13834" width="7.28515625" style="9" customWidth="1"/>
    <col min="13835" max="13837" width="9.140625" style="9" customWidth="1"/>
    <col min="13838" max="13838" width="10.7109375" style="9" customWidth="1"/>
    <col min="13839" max="14066" width="9.140625" style="9"/>
    <col min="14067" max="14067" width="4.7109375" style="9" customWidth="1"/>
    <col min="14068" max="14068" width="10.140625" style="9" customWidth="1"/>
    <col min="14069" max="14069" width="16.140625" style="9" customWidth="1"/>
    <col min="14070" max="14070" width="6.28515625" style="9" customWidth="1"/>
    <col min="14071" max="14071" width="9.85546875" style="9" customWidth="1"/>
    <col min="14072" max="14072" width="9.140625" style="9" customWidth="1"/>
    <col min="14073" max="14074" width="6" style="9" customWidth="1"/>
    <col min="14075" max="14075" width="5.7109375" style="9" customWidth="1"/>
    <col min="14076" max="14079" width="4.85546875" style="9" customWidth="1"/>
    <col min="14080" max="14080" width="5.85546875" style="9" customWidth="1"/>
    <col min="14081" max="14081" width="6.28515625" style="9" customWidth="1"/>
    <col min="14082" max="14082" width="6" style="9" customWidth="1"/>
    <col min="14083" max="14086" width="4.7109375" style="9" customWidth="1"/>
    <col min="14087" max="14087" width="9.5703125" style="9" customWidth="1"/>
    <col min="14088" max="14088" width="7.5703125" style="9" customWidth="1"/>
    <col min="14089" max="14089" width="12.5703125" style="9" customWidth="1"/>
    <col min="14090" max="14090" width="7.28515625" style="9" customWidth="1"/>
    <col min="14091" max="14093" width="9.140625" style="9" customWidth="1"/>
    <col min="14094" max="14094" width="10.7109375" style="9" customWidth="1"/>
    <col min="14095" max="14322" width="9.140625" style="9"/>
    <col min="14323" max="14323" width="4.7109375" style="9" customWidth="1"/>
    <col min="14324" max="14324" width="10.140625" style="9" customWidth="1"/>
    <col min="14325" max="14325" width="16.140625" style="9" customWidth="1"/>
    <col min="14326" max="14326" width="6.28515625" style="9" customWidth="1"/>
    <col min="14327" max="14327" width="9.85546875" style="9" customWidth="1"/>
    <col min="14328" max="14328" width="9.140625" style="9" customWidth="1"/>
    <col min="14329" max="14330" width="6" style="9" customWidth="1"/>
    <col min="14331" max="14331" width="5.7109375" style="9" customWidth="1"/>
    <col min="14332" max="14335" width="4.85546875" style="9" customWidth="1"/>
    <col min="14336" max="14336" width="5.85546875" style="9" customWidth="1"/>
    <col min="14337" max="14337" width="6.28515625" style="9" customWidth="1"/>
    <col min="14338" max="14338" width="6" style="9" customWidth="1"/>
    <col min="14339" max="14342" width="4.7109375" style="9" customWidth="1"/>
    <col min="14343" max="14343" width="9.5703125" style="9" customWidth="1"/>
    <col min="14344" max="14344" width="7.5703125" style="9" customWidth="1"/>
    <col min="14345" max="14345" width="12.5703125" style="9" customWidth="1"/>
    <col min="14346" max="14346" width="7.28515625" style="9" customWidth="1"/>
    <col min="14347" max="14349" width="9.140625" style="9" customWidth="1"/>
    <col min="14350" max="14350" width="10.7109375" style="9" customWidth="1"/>
    <col min="14351" max="14578" width="9.140625" style="9"/>
    <col min="14579" max="14579" width="4.7109375" style="9" customWidth="1"/>
    <col min="14580" max="14580" width="10.140625" style="9" customWidth="1"/>
    <col min="14581" max="14581" width="16.140625" style="9" customWidth="1"/>
    <col min="14582" max="14582" width="6.28515625" style="9" customWidth="1"/>
    <col min="14583" max="14583" width="9.85546875" style="9" customWidth="1"/>
    <col min="14584" max="14584" width="9.140625" style="9" customWidth="1"/>
    <col min="14585" max="14586" width="6" style="9" customWidth="1"/>
    <col min="14587" max="14587" width="5.7109375" style="9" customWidth="1"/>
    <col min="14588" max="14591" width="4.85546875" style="9" customWidth="1"/>
    <col min="14592" max="14592" width="5.85546875" style="9" customWidth="1"/>
    <col min="14593" max="14593" width="6.28515625" style="9" customWidth="1"/>
    <col min="14594" max="14594" width="6" style="9" customWidth="1"/>
    <col min="14595" max="14598" width="4.7109375" style="9" customWidth="1"/>
    <col min="14599" max="14599" width="9.5703125" style="9" customWidth="1"/>
    <col min="14600" max="14600" width="7.5703125" style="9" customWidth="1"/>
    <col min="14601" max="14601" width="12.5703125" style="9" customWidth="1"/>
    <col min="14602" max="14602" width="7.28515625" style="9" customWidth="1"/>
    <col min="14603" max="14605" width="9.140625" style="9" customWidth="1"/>
    <col min="14606" max="14606" width="10.7109375" style="9" customWidth="1"/>
    <col min="14607" max="14834" width="9.140625" style="9"/>
    <col min="14835" max="14835" width="4.7109375" style="9" customWidth="1"/>
    <col min="14836" max="14836" width="10.140625" style="9" customWidth="1"/>
    <col min="14837" max="14837" width="16.140625" style="9" customWidth="1"/>
    <col min="14838" max="14838" width="6.28515625" style="9" customWidth="1"/>
    <col min="14839" max="14839" width="9.85546875" style="9" customWidth="1"/>
    <col min="14840" max="14840" width="9.140625" style="9" customWidth="1"/>
    <col min="14841" max="14842" width="6" style="9" customWidth="1"/>
    <col min="14843" max="14843" width="5.7109375" style="9" customWidth="1"/>
    <col min="14844" max="14847" width="4.85546875" style="9" customWidth="1"/>
    <col min="14848" max="14848" width="5.85546875" style="9" customWidth="1"/>
    <col min="14849" max="14849" width="6.28515625" style="9" customWidth="1"/>
    <col min="14850" max="14850" width="6" style="9" customWidth="1"/>
    <col min="14851" max="14854" width="4.7109375" style="9" customWidth="1"/>
    <col min="14855" max="14855" width="9.5703125" style="9" customWidth="1"/>
    <col min="14856" max="14856" width="7.5703125" style="9" customWidth="1"/>
    <col min="14857" max="14857" width="12.5703125" style="9" customWidth="1"/>
    <col min="14858" max="14858" width="7.28515625" style="9" customWidth="1"/>
    <col min="14859" max="14861" width="9.140625" style="9" customWidth="1"/>
    <col min="14862" max="14862" width="10.7109375" style="9" customWidth="1"/>
    <col min="14863" max="15090" width="9.140625" style="9"/>
    <col min="15091" max="15091" width="4.7109375" style="9" customWidth="1"/>
    <col min="15092" max="15092" width="10.140625" style="9" customWidth="1"/>
    <col min="15093" max="15093" width="16.140625" style="9" customWidth="1"/>
    <col min="15094" max="15094" width="6.28515625" style="9" customWidth="1"/>
    <col min="15095" max="15095" width="9.85546875" style="9" customWidth="1"/>
    <col min="15096" max="15096" width="9.140625" style="9" customWidth="1"/>
    <col min="15097" max="15098" width="6" style="9" customWidth="1"/>
    <col min="15099" max="15099" width="5.7109375" style="9" customWidth="1"/>
    <col min="15100" max="15103" width="4.85546875" style="9" customWidth="1"/>
    <col min="15104" max="15104" width="5.85546875" style="9" customWidth="1"/>
    <col min="15105" max="15105" width="6.28515625" style="9" customWidth="1"/>
    <col min="15106" max="15106" width="6" style="9" customWidth="1"/>
    <col min="15107" max="15110" width="4.7109375" style="9" customWidth="1"/>
    <col min="15111" max="15111" width="9.5703125" style="9" customWidth="1"/>
    <col min="15112" max="15112" width="7.5703125" style="9" customWidth="1"/>
    <col min="15113" max="15113" width="12.5703125" style="9" customWidth="1"/>
    <col min="15114" max="15114" width="7.28515625" style="9" customWidth="1"/>
    <col min="15115" max="15117" width="9.140625" style="9" customWidth="1"/>
    <col min="15118" max="15118" width="10.7109375" style="9" customWidth="1"/>
    <col min="15119" max="15346" width="9.140625" style="9"/>
    <col min="15347" max="15347" width="4.7109375" style="9" customWidth="1"/>
    <col min="15348" max="15348" width="10.140625" style="9" customWidth="1"/>
    <col min="15349" max="15349" width="16.140625" style="9" customWidth="1"/>
    <col min="15350" max="15350" width="6.28515625" style="9" customWidth="1"/>
    <col min="15351" max="15351" width="9.85546875" style="9" customWidth="1"/>
    <col min="15352" max="15352" width="9.140625" style="9" customWidth="1"/>
    <col min="15353" max="15354" width="6" style="9" customWidth="1"/>
    <col min="15355" max="15355" width="5.7109375" style="9" customWidth="1"/>
    <col min="15356" max="15359" width="4.85546875" style="9" customWidth="1"/>
    <col min="15360" max="15360" width="5.85546875" style="9" customWidth="1"/>
    <col min="15361" max="15361" width="6.28515625" style="9" customWidth="1"/>
    <col min="15362" max="15362" width="6" style="9" customWidth="1"/>
    <col min="15363" max="15366" width="4.7109375" style="9" customWidth="1"/>
    <col min="15367" max="15367" width="9.5703125" style="9" customWidth="1"/>
    <col min="15368" max="15368" width="7.5703125" style="9" customWidth="1"/>
    <col min="15369" max="15369" width="12.5703125" style="9" customWidth="1"/>
    <col min="15370" max="15370" width="7.28515625" style="9" customWidth="1"/>
    <col min="15371" max="15373" width="9.140625" style="9" customWidth="1"/>
    <col min="15374" max="15374" width="10.7109375" style="9" customWidth="1"/>
    <col min="15375" max="15602" width="9.140625" style="9"/>
    <col min="15603" max="15603" width="4.7109375" style="9" customWidth="1"/>
    <col min="15604" max="15604" width="10.140625" style="9" customWidth="1"/>
    <col min="15605" max="15605" width="16.140625" style="9" customWidth="1"/>
    <col min="15606" max="15606" width="6.28515625" style="9" customWidth="1"/>
    <col min="15607" max="15607" width="9.85546875" style="9" customWidth="1"/>
    <col min="15608" max="15608" width="9.140625" style="9" customWidth="1"/>
    <col min="15609" max="15610" width="6" style="9" customWidth="1"/>
    <col min="15611" max="15611" width="5.7109375" style="9" customWidth="1"/>
    <col min="15612" max="15615" width="4.85546875" style="9" customWidth="1"/>
    <col min="15616" max="15616" width="5.85546875" style="9" customWidth="1"/>
    <col min="15617" max="15617" width="6.28515625" style="9" customWidth="1"/>
    <col min="15618" max="15618" width="6" style="9" customWidth="1"/>
    <col min="15619" max="15622" width="4.7109375" style="9" customWidth="1"/>
    <col min="15623" max="15623" width="9.5703125" style="9" customWidth="1"/>
    <col min="15624" max="15624" width="7.5703125" style="9" customWidth="1"/>
    <col min="15625" max="15625" width="12.5703125" style="9" customWidth="1"/>
    <col min="15626" max="15626" width="7.28515625" style="9" customWidth="1"/>
    <col min="15627" max="15629" width="9.140625" style="9" customWidth="1"/>
    <col min="15630" max="15630" width="10.7109375" style="9" customWidth="1"/>
    <col min="15631" max="15858" width="9.140625" style="9"/>
    <col min="15859" max="15859" width="4.7109375" style="9" customWidth="1"/>
    <col min="15860" max="15860" width="10.140625" style="9" customWidth="1"/>
    <col min="15861" max="15861" width="16.140625" style="9" customWidth="1"/>
    <col min="15862" max="15862" width="6.28515625" style="9" customWidth="1"/>
    <col min="15863" max="15863" width="9.85546875" style="9" customWidth="1"/>
    <col min="15864" max="15864" width="9.140625" style="9" customWidth="1"/>
    <col min="15865" max="15866" width="6" style="9" customWidth="1"/>
    <col min="15867" max="15867" width="5.7109375" style="9" customWidth="1"/>
    <col min="15868" max="15871" width="4.85546875" style="9" customWidth="1"/>
    <col min="15872" max="15872" width="5.85546875" style="9" customWidth="1"/>
    <col min="15873" max="15873" width="6.28515625" style="9" customWidth="1"/>
    <col min="15874" max="15874" width="6" style="9" customWidth="1"/>
    <col min="15875" max="15878" width="4.7109375" style="9" customWidth="1"/>
    <col min="15879" max="15879" width="9.5703125" style="9" customWidth="1"/>
    <col min="15880" max="15880" width="7.5703125" style="9" customWidth="1"/>
    <col min="15881" max="15881" width="12.5703125" style="9" customWidth="1"/>
    <col min="15882" max="15882" width="7.28515625" style="9" customWidth="1"/>
    <col min="15883" max="15885" width="9.140625" style="9" customWidth="1"/>
    <col min="15886" max="15886" width="10.7109375" style="9" customWidth="1"/>
    <col min="15887" max="16114" width="9.140625" style="9"/>
    <col min="16115" max="16115" width="4.7109375" style="9" customWidth="1"/>
    <col min="16116" max="16116" width="10.140625" style="9" customWidth="1"/>
    <col min="16117" max="16117" width="16.140625" style="9" customWidth="1"/>
    <col min="16118" max="16118" width="6.28515625" style="9" customWidth="1"/>
    <col min="16119" max="16119" width="9.85546875" style="9" customWidth="1"/>
    <col min="16120" max="16120" width="9.140625" style="9" customWidth="1"/>
    <col min="16121" max="16122" width="6" style="9" customWidth="1"/>
    <col min="16123" max="16123" width="5.7109375" style="9" customWidth="1"/>
    <col min="16124" max="16127" width="4.85546875" style="9" customWidth="1"/>
    <col min="16128" max="16128" width="5.85546875" style="9" customWidth="1"/>
    <col min="16129" max="16129" width="6.28515625" style="9" customWidth="1"/>
    <col min="16130" max="16130" width="6" style="9" customWidth="1"/>
    <col min="16131" max="16134" width="4.7109375" style="9" customWidth="1"/>
    <col min="16135" max="16135" width="9.5703125" style="9" customWidth="1"/>
    <col min="16136" max="16136" width="7.5703125" style="9" customWidth="1"/>
    <col min="16137" max="16137" width="12.5703125" style="9" customWidth="1"/>
    <col min="16138" max="16138" width="7.28515625" style="9" customWidth="1"/>
    <col min="16139" max="16141" width="9.140625" style="9" customWidth="1"/>
    <col min="16142" max="16142" width="10.7109375" style="9" customWidth="1"/>
    <col min="16143"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4</v>
      </c>
      <c r="N3" s="4"/>
      <c r="O3" s="5"/>
      <c r="P3" s="5"/>
      <c r="Q3" s="5"/>
      <c r="R3" s="5"/>
      <c r="S3" s="5"/>
      <c r="T3" s="5"/>
      <c r="U3" s="5"/>
      <c r="V3" s="2"/>
      <c r="W3" s="2"/>
    </row>
    <row r="4" spans="1:24" s="8" customFormat="1" ht="10.5" customHeight="1">
      <c r="A4" s="7"/>
      <c r="B4" s="7"/>
      <c r="C4" s="7"/>
      <c r="D4" s="7"/>
      <c r="E4" s="7"/>
      <c r="F4" s="7"/>
      <c r="G4" s="7"/>
      <c r="H4" s="7"/>
      <c r="I4" s="7"/>
      <c r="J4" s="7">
        <v>13</v>
      </c>
      <c r="K4" s="7">
        <v>17</v>
      </c>
      <c r="L4" s="7">
        <v>21</v>
      </c>
      <c r="M4" s="7">
        <v>25</v>
      </c>
      <c r="N4" s="7">
        <v>26</v>
      </c>
      <c r="O4" s="7"/>
      <c r="P4" s="7"/>
      <c r="Q4" s="7">
        <v>34</v>
      </c>
      <c r="R4" s="7">
        <v>38</v>
      </c>
      <c r="S4" s="7">
        <v>29</v>
      </c>
      <c r="T4" s="7">
        <v>30</v>
      </c>
      <c r="U4" s="7">
        <v>28</v>
      </c>
      <c r="V4" s="7"/>
      <c r="W4" s="7"/>
    </row>
    <row r="5" spans="1:24" ht="21" customHeight="1">
      <c r="A5" s="1022" t="s">
        <v>5</v>
      </c>
      <c r="B5" s="1023" t="s">
        <v>6</v>
      </c>
      <c r="C5" s="1024" t="s">
        <v>7</v>
      </c>
      <c r="D5" s="1025"/>
      <c r="E5" s="1026" t="s">
        <v>8</v>
      </c>
      <c r="F5" s="1022" t="s">
        <v>9</v>
      </c>
      <c r="G5" s="1017" t="s">
        <v>10</v>
      </c>
      <c r="H5" s="1017" t="s">
        <v>11</v>
      </c>
      <c r="I5" s="1017" t="s">
        <v>12</v>
      </c>
      <c r="J5" s="956" t="s">
        <v>13</v>
      </c>
      <c r="K5" s="956"/>
      <c r="L5" s="956"/>
      <c r="M5" s="956"/>
      <c r="N5" s="956"/>
      <c r="O5" s="1020" t="s">
        <v>14</v>
      </c>
      <c r="P5" s="1021"/>
      <c r="Q5" s="1019" t="s">
        <v>15</v>
      </c>
      <c r="R5" s="1019" t="s">
        <v>16</v>
      </c>
      <c r="S5" s="1019" t="s">
        <v>17</v>
      </c>
      <c r="T5" s="1019" t="s">
        <v>18</v>
      </c>
      <c r="U5" s="1019" t="s">
        <v>19</v>
      </c>
      <c r="V5" s="1017" t="s">
        <v>20</v>
      </c>
      <c r="W5" s="1018" t="s">
        <v>21</v>
      </c>
    </row>
    <row r="6" spans="1:24" ht="27" customHeight="1">
      <c r="A6" s="950"/>
      <c r="B6" s="959"/>
      <c r="C6" s="963"/>
      <c r="D6" s="964"/>
      <c r="E6" s="947"/>
      <c r="F6" s="950"/>
      <c r="G6" s="950"/>
      <c r="H6" s="967"/>
      <c r="I6" s="967"/>
      <c r="J6" s="954" t="s">
        <v>22</v>
      </c>
      <c r="K6" s="954" t="s">
        <v>23</v>
      </c>
      <c r="L6" s="954" t="s">
        <v>24</v>
      </c>
      <c r="M6" s="954" t="s">
        <v>25</v>
      </c>
      <c r="N6" s="1019" t="s">
        <v>26</v>
      </c>
      <c r="O6" s="971"/>
      <c r="P6" s="972"/>
      <c r="Q6" s="954"/>
      <c r="R6" s="954"/>
      <c r="S6" s="954"/>
      <c r="T6" s="954"/>
      <c r="U6" s="954"/>
      <c r="V6" s="967"/>
      <c r="W6" s="979"/>
    </row>
    <row r="7" spans="1:24" ht="21" customHeight="1">
      <c r="A7" s="951"/>
      <c r="B7" s="960"/>
      <c r="C7" s="965"/>
      <c r="D7" s="966"/>
      <c r="E7" s="948"/>
      <c r="F7" s="951"/>
      <c r="G7" s="951"/>
      <c r="H7" s="968"/>
      <c r="I7" s="968"/>
      <c r="J7" s="955"/>
      <c r="K7" s="955"/>
      <c r="L7" s="955"/>
      <c r="M7" s="955"/>
      <c r="N7" s="955"/>
      <c r="O7" s="10" t="s">
        <v>27</v>
      </c>
      <c r="P7" s="10" t="s">
        <v>28</v>
      </c>
      <c r="Q7" s="955"/>
      <c r="R7" s="955"/>
      <c r="S7" s="955"/>
      <c r="T7" s="955"/>
      <c r="U7" s="955"/>
      <c r="V7" s="968"/>
      <c r="W7" s="980"/>
    </row>
    <row r="8" spans="1:24" s="22" customFormat="1" ht="24.75" customHeight="1">
      <c r="A8" s="11"/>
      <c r="B8" s="12" t="s">
        <v>29</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4" ht="18" customHeight="1">
      <c r="A9" s="23">
        <v>1</v>
      </c>
      <c r="B9" s="24">
        <v>1820266235</v>
      </c>
      <c r="C9" s="25" t="s">
        <v>130</v>
      </c>
      <c r="D9" s="26" t="s">
        <v>131</v>
      </c>
      <c r="E9" s="27">
        <v>34377</v>
      </c>
      <c r="F9" s="28" t="s">
        <v>132</v>
      </c>
      <c r="G9" s="28" t="s">
        <v>45</v>
      </c>
      <c r="H9" s="29">
        <v>130</v>
      </c>
      <c r="I9" s="30">
        <v>7.98</v>
      </c>
      <c r="J9" s="31">
        <v>8.6999999999999993</v>
      </c>
      <c r="K9" s="31">
        <v>8.6999999999999993</v>
      </c>
      <c r="L9" s="31">
        <v>8.6999999999999993</v>
      </c>
      <c r="M9" s="31">
        <v>9</v>
      </c>
      <c r="N9" s="30">
        <v>8.6999999999999993</v>
      </c>
      <c r="O9" s="30">
        <v>8.31</v>
      </c>
      <c r="P9" s="32">
        <v>3.6</v>
      </c>
      <c r="Q9" s="33" t="s">
        <v>46</v>
      </c>
      <c r="R9" s="33" t="s">
        <v>46</v>
      </c>
      <c r="S9" s="33" t="s">
        <v>46</v>
      </c>
      <c r="T9" s="33" t="s">
        <v>46</v>
      </c>
      <c r="U9" s="34" t="s">
        <v>85</v>
      </c>
      <c r="V9" s="35"/>
      <c r="W9" s="670" t="s">
        <v>48</v>
      </c>
      <c r="X9" s="671" t="s">
        <v>638</v>
      </c>
    </row>
    <row r="10" spans="1:24" ht="18" customHeight="1">
      <c r="A10" s="38">
        <f>A9+1</f>
        <v>2</v>
      </c>
      <c r="B10" s="39">
        <v>1820264931</v>
      </c>
      <c r="C10" s="40" t="s">
        <v>133</v>
      </c>
      <c r="D10" s="41" t="s">
        <v>134</v>
      </c>
      <c r="E10" s="42">
        <v>34214</v>
      </c>
      <c r="F10" s="43" t="s">
        <v>60</v>
      </c>
      <c r="G10" s="43" t="s">
        <v>45</v>
      </c>
      <c r="H10" s="44">
        <v>126</v>
      </c>
      <c r="I10" s="45">
        <v>7.43</v>
      </c>
      <c r="J10" s="46">
        <v>8.6999999999999993</v>
      </c>
      <c r="K10" s="46">
        <v>8.6999999999999993</v>
      </c>
      <c r="L10" s="46">
        <v>8.6999999999999993</v>
      </c>
      <c r="M10" s="46">
        <v>7.5</v>
      </c>
      <c r="N10" s="45">
        <v>8.6999999999999993</v>
      </c>
      <c r="O10" s="45">
        <v>7.77</v>
      </c>
      <c r="P10" s="47">
        <v>3.37</v>
      </c>
      <c r="Q10" s="48" t="s">
        <v>46</v>
      </c>
      <c r="R10" s="48" t="s">
        <v>46</v>
      </c>
      <c r="S10" s="48" t="s">
        <v>46</v>
      </c>
      <c r="T10" s="48" t="s">
        <v>46</v>
      </c>
      <c r="U10" s="49" t="s">
        <v>47</v>
      </c>
      <c r="V10" s="50"/>
      <c r="W10" s="670" t="s">
        <v>48</v>
      </c>
      <c r="X10" s="671" t="s">
        <v>638</v>
      </c>
    </row>
    <row r="11" spans="1:24" ht="18" customHeight="1">
      <c r="A11" s="38">
        <f t="shared" ref="A11:A46" si="0">A10+1</f>
        <v>3</v>
      </c>
      <c r="B11" s="39">
        <v>1820264942</v>
      </c>
      <c r="C11" s="40" t="s">
        <v>135</v>
      </c>
      <c r="D11" s="41" t="s">
        <v>134</v>
      </c>
      <c r="E11" s="42">
        <v>34616</v>
      </c>
      <c r="F11" s="43" t="s">
        <v>44</v>
      </c>
      <c r="G11" s="43" t="s">
        <v>45</v>
      </c>
      <c r="H11" s="44">
        <v>131</v>
      </c>
      <c r="I11" s="45">
        <v>8.18</v>
      </c>
      <c r="J11" s="46">
        <v>8.9</v>
      </c>
      <c r="K11" s="46">
        <v>8.9</v>
      </c>
      <c r="L11" s="46">
        <v>8.9</v>
      </c>
      <c r="M11" s="46">
        <v>7.5</v>
      </c>
      <c r="N11" s="45">
        <v>8.9</v>
      </c>
      <c r="O11" s="45">
        <v>8.52</v>
      </c>
      <c r="P11" s="47">
        <v>3.7</v>
      </c>
      <c r="Q11" s="48" t="s">
        <v>46</v>
      </c>
      <c r="R11" s="48" t="s">
        <v>46</v>
      </c>
      <c r="S11" s="48" t="s">
        <v>46</v>
      </c>
      <c r="T11" s="48" t="s">
        <v>46</v>
      </c>
      <c r="U11" s="49" t="s">
        <v>85</v>
      </c>
      <c r="V11" s="50"/>
      <c r="W11" s="670" t="s">
        <v>48</v>
      </c>
      <c r="X11" s="671" t="s">
        <v>638</v>
      </c>
    </row>
    <row r="12" spans="1:24" ht="18" customHeight="1">
      <c r="A12" s="38">
        <f t="shared" si="0"/>
        <v>4</v>
      </c>
      <c r="B12" s="39">
        <v>1820266333</v>
      </c>
      <c r="C12" s="40" t="s">
        <v>133</v>
      </c>
      <c r="D12" s="41" t="s">
        <v>136</v>
      </c>
      <c r="E12" s="42">
        <v>34664</v>
      </c>
      <c r="F12" s="43" t="s">
        <v>51</v>
      </c>
      <c r="G12" s="43" t="s">
        <v>45</v>
      </c>
      <c r="H12" s="44">
        <v>126</v>
      </c>
      <c r="I12" s="45">
        <v>7.51</v>
      </c>
      <c r="J12" s="46">
        <v>8.5</v>
      </c>
      <c r="K12" s="46">
        <v>8.5</v>
      </c>
      <c r="L12" s="46">
        <v>8.5</v>
      </c>
      <c r="M12" s="46">
        <v>8.5</v>
      </c>
      <c r="N12" s="45">
        <v>8.5</v>
      </c>
      <c r="O12" s="45">
        <v>7.85</v>
      </c>
      <c r="P12" s="47">
        <v>3.4</v>
      </c>
      <c r="Q12" s="48" t="s">
        <v>46</v>
      </c>
      <c r="R12" s="48" t="s">
        <v>46</v>
      </c>
      <c r="S12" s="48" t="s">
        <v>46</v>
      </c>
      <c r="T12" s="48" t="s">
        <v>46</v>
      </c>
      <c r="U12" s="49" t="s">
        <v>54</v>
      </c>
      <c r="V12" s="50"/>
      <c r="W12" s="670" t="s">
        <v>48</v>
      </c>
      <c r="X12" s="671" t="s">
        <v>638</v>
      </c>
    </row>
    <row r="13" spans="1:24" ht="18" customHeight="1">
      <c r="A13" s="38">
        <f t="shared" si="0"/>
        <v>5</v>
      </c>
      <c r="B13" s="39">
        <v>1820266522</v>
      </c>
      <c r="C13" s="40" t="s">
        <v>137</v>
      </c>
      <c r="D13" s="41" t="s">
        <v>138</v>
      </c>
      <c r="E13" s="42">
        <v>34680</v>
      </c>
      <c r="F13" s="43" t="s">
        <v>51</v>
      </c>
      <c r="G13" s="43" t="s">
        <v>45</v>
      </c>
      <c r="H13" s="44">
        <v>131</v>
      </c>
      <c r="I13" s="45">
        <v>7.57</v>
      </c>
      <c r="J13" s="46">
        <v>8.5</v>
      </c>
      <c r="K13" s="46">
        <v>8.5</v>
      </c>
      <c r="L13" s="46">
        <v>8.5</v>
      </c>
      <c r="M13" s="46">
        <v>8.3000000000000007</v>
      </c>
      <c r="N13" s="45">
        <v>8.5</v>
      </c>
      <c r="O13" s="45">
        <v>7.89</v>
      </c>
      <c r="P13" s="47">
        <v>3.4</v>
      </c>
      <c r="Q13" s="48" t="s">
        <v>56</v>
      </c>
      <c r="R13" s="48" t="s">
        <v>46</v>
      </c>
      <c r="S13" s="48" t="s">
        <v>46</v>
      </c>
      <c r="T13" s="48" t="s">
        <v>46</v>
      </c>
      <c r="U13" s="49" t="s">
        <v>47</v>
      </c>
      <c r="V13" s="50"/>
      <c r="W13" s="36" t="s">
        <v>57</v>
      </c>
      <c r="X13" s="734" t="s">
        <v>781</v>
      </c>
    </row>
    <row r="14" spans="1:24" ht="18" customHeight="1">
      <c r="A14" s="38">
        <f t="shared" si="0"/>
        <v>6</v>
      </c>
      <c r="B14" s="39">
        <v>1820264935</v>
      </c>
      <c r="C14" s="40" t="s">
        <v>139</v>
      </c>
      <c r="D14" s="41" t="s">
        <v>140</v>
      </c>
      <c r="E14" s="42">
        <v>34626</v>
      </c>
      <c r="F14" s="43" t="s">
        <v>51</v>
      </c>
      <c r="G14" s="43" t="s">
        <v>45</v>
      </c>
      <c r="H14" s="44">
        <v>126</v>
      </c>
      <c r="I14" s="45">
        <v>7.97</v>
      </c>
      <c r="J14" s="46">
        <v>8.1999999999999993</v>
      </c>
      <c r="K14" s="46">
        <v>8.1999999999999993</v>
      </c>
      <c r="L14" s="46">
        <v>8.1999999999999993</v>
      </c>
      <c r="M14" s="46">
        <v>8</v>
      </c>
      <c r="N14" s="45">
        <v>8.1999999999999993</v>
      </c>
      <c r="O14" s="45">
        <v>8.3000000000000007</v>
      </c>
      <c r="P14" s="47">
        <v>3.64</v>
      </c>
      <c r="Q14" s="48" t="s">
        <v>46</v>
      </c>
      <c r="R14" s="48" t="s">
        <v>46</v>
      </c>
      <c r="S14" s="48" t="s">
        <v>46</v>
      </c>
      <c r="T14" s="48" t="s">
        <v>46</v>
      </c>
      <c r="U14" s="49" t="s">
        <v>85</v>
      </c>
      <c r="V14" s="50"/>
      <c r="W14" s="670" t="s">
        <v>48</v>
      </c>
      <c r="X14" s="671" t="s">
        <v>638</v>
      </c>
    </row>
    <row r="15" spans="1:24" ht="18" customHeight="1">
      <c r="A15" s="38">
        <f t="shared" si="0"/>
        <v>7</v>
      </c>
      <c r="B15" s="39">
        <v>1820264940</v>
      </c>
      <c r="C15" s="40" t="s">
        <v>141</v>
      </c>
      <c r="D15" s="41" t="s">
        <v>59</v>
      </c>
      <c r="E15" s="42">
        <v>34344</v>
      </c>
      <c r="F15" s="43" t="s">
        <v>65</v>
      </c>
      <c r="G15" s="43" t="s">
        <v>45</v>
      </c>
      <c r="H15" s="44">
        <v>131</v>
      </c>
      <c r="I15" s="45">
        <v>8.1</v>
      </c>
      <c r="J15" s="46">
        <v>8.4</v>
      </c>
      <c r="K15" s="46">
        <v>8.4</v>
      </c>
      <c r="L15" s="46">
        <v>8.4</v>
      </c>
      <c r="M15" s="46">
        <v>8.3000000000000007</v>
      </c>
      <c r="N15" s="45">
        <v>8.4</v>
      </c>
      <c r="O15" s="45">
        <v>8.42</v>
      </c>
      <c r="P15" s="47">
        <v>3.67</v>
      </c>
      <c r="Q15" s="48" t="s">
        <v>46</v>
      </c>
      <c r="R15" s="48" t="s">
        <v>46</v>
      </c>
      <c r="S15" s="48" t="s">
        <v>46</v>
      </c>
      <c r="T15" s="48" t="s">
        <v>46</v>
      </c>
      <c r="U15" s="49" t="s">
        <v>85</v>
      </c>
      <c r="V15" s="50"/>
      <c r="W15" s="670" t="s">
        <v>48</v>
      </c>
      <c r="X15" s="671" t="s">
        <v>638</v>
      </c>
    </row>
    <row r="16" spans="1:24" ht="18" customHeight="1">
      <c r="A16" s="38">
        <f t="shared" si="0"/>
        <v>8</v>
      </c>
      <c r="B16" s="39">
        <v>1820265393</v>
      </c>
      <c r="C16" s="40" t="s">
        <v>137</v>
      </c>
      <c r="D16" s="41" t="s">
        <v>142</v>
      </c>
      <c r="E16" s="42">
        <v>34639</v>
      </c>
      <c r="F16" s="43" t="s">
        <v>132</v>
      </c>
      <c r="G16" s="43" t="s">
        <v>45</v>
      </c>
      <c r="H16" s="44">
        <v>126</v>
      </c>
      <c r="I16" s="45">
        <v>7.83</v>
      </c>
      <c r="J16" s="46">
        <v>8.1</v>
      </c>
      <c r="K16" s="46">
        <v>8.1</v>
      </c>
      <c r="L16" s="46">
        <v>8.1</v>
      </c>
      <c r="M16" s="46">
        <v>8</v>
      </c>
      <c r="N16" s="45">
        <v>8.1</v>
      </c>
      <c r="O16" s="45">
        <v>8.15</v>
      </c>
      <c r="P16" s="47">
        <v>3.58</v>
      </c>
      <c r="Q16" s="48" t="s">
        <v>46</v>
      </c>
      <c r="R16" s="48" t="s">
        <v>46</v>
      </c>
      <c r="S16" s="48" t="s">
        <v>46</v>
      </c>
      <c r="T16" s="48" t="s">
        <v>46</v>
      </c>
      <c r="U16" s="49" t="s">
        <v>47</v>
      </c>
      <c r="V16" s="50"/>
      <c r="W16" s="670" t="s">
        <v>48</v>
      </c>
      <c r="X16" s="671" t="s">
        <v>638</v>
      </c>
    </row>
    <row r="17" spans="1:24" ht="18" customHeight="1">
      <c r="A17" s="38">
        <f t="shared" si="0"/>
        <v>9</v>
      </c>
      <c r="B17" s="39">
        <v>172317811</v>
      </c>
      <c r="C17" s="40" t="s">
        <v>143</v>
      </c>
      <c r="D17" s="41" t="s">
        <v>62</v>
      </c>
      <c r="E17" s="42">
        <v>34093</v>
      </c>
      <c r="F17" s="43" t="s">
        <v>44</v>
      </c>
      <c r="G17" s="43" t="s">
        <v>45</v>
      </c>
      <c r="H17" s="44">
        <v>126</v>
      </c>
      <c r="I17" s="45">
        <v>7.32</v>
      </c>
      <c r="J17" s="46">
        <v>8.5</v>
      </c>
      <c r="K17" s="46">
        <v>8.5</v>
      </c>
      <c r="L17" s="46">
        <v>8.5</v>
      </c>
      <c r="M17" s="46">
        <v>7</v>
      </c>
      <c r="N17" s="45">
        <v>8.5</v>
      </c>
      <c r="O17" s="45">
        <v>7.66</v>
      </c>
      <c r="P17" s="47">
        <v>3.27</v>
      </c>
      <c r="Q17" s="48" t="s">
        <v>46</v>
      </c>
      <c r="R17" s="48" t="s">
        <v>46</v>
      </c>
      <c r="S17" s="48" t="s">
        <v>46</v>
      </c>
      <c r="T17" s="48" t="s">
        <v>46</v>
      </c>
      <c r="U17" s="49" t="s">
        <v>47</v>
      </c>
      <c r="V17" s="50"/>
      <c r="W17" s="670" t="s">
        <v>48</v>
      </c>
      <c r="X17" s="671" t="s">
        <v>638</v>
      </c>
    </row>
    <row r="18" spans="1:24" ht="18" customHeight="1">
      <c r="A18" s="38">
        <f t="shared" si="0"/>
        <v>10</v>
      </c>
      <c r="B18" s="39">
        <v>1820266452</v>
      </c>
      <c r="C18" s="40" t="s">
        <v>144</v>
      </c>
      <c r="D18" s="41" t="s">
        <v>62</v>
      </c>
      <c r="E18" s="42">
        <v>34561</v>
      </c>
      <c r="F18" s="43" t="s">
        <v>84</v>
      </c>
      <c r="G18" s="43" t="s">
        <v>45</v>
      </c>
      <c r="H18" s="44">
        <v>127</v>
      </c>
      <c r="I18" s="45">
        <v>7.63</v>
      </c>
      <c r="J18" s="46">
        <v>8.5</v>
      </c>
      <c r="K18" s="46">
        <v>8.5</v>
      </c>
      <c r="L18" s="46">
        <v>8.5</v>
      </c>
      <c r="M18" s="46">
        <v>9</v>
      </c>
      <c r="N18" s="45">
        <v>8.5</v>
      </c>
      <c r="O18" s="45">
        <v>7.97</v>
      </c>
      <c r="P18" s="47">
        <v>3.49</v>
      </c>
      <c r="Q18" s="48" t="s">
        <v>46</v>
      </c>
      <c r="R18" s="48" t="s">
        <v>46</v>
      </c>
      <c r="S18" s="48" t="s">
        <v>46</v>
      </c>
      <c r="T18" s="48" t="s">
        <v>46</v>
      </c>
      <c r="U18" s="49" t="s">
        <v>47</v>
      </c>
      <c r="V18" s="50"/>
      <c r="W18" s="670" t="s">
        <v>48</v>
      </c>
      <c r="X18" s="671" t="s">
        <v>638</v>
      </c>
    </row>
    <row r="19" spans="1:24" ht="18" customHeight="1">
      <c r="A19" s="38">
        <f t="shared" si="0"/>
        <v>11</v>
      </c>
      <c r="B19" s="39">
        <v>1820264929</v>
      </c>
      <c r="C19" s="40" t="s">
        <v>61</v>
      </c>
      <c r="D19" s="41" t="s">
        <v>145</v>
      </c>
      <c r="E19" s="42">
        <v>34509</v>
      </c>
      <c r="F19" s="43" t="s">
        <v>44</v>
      </c>
      <c r="G19" s="43" t="s">
        <v>45</v>
      </c>
      <c r="H19" s="44">
        <v>127</v>
      </c>
      <c r="I19" s="45">
        <v>7.39</v>
      </c>
      <c r="J19" s="46">
        <v>8.1</v>
      </c>
      <c r="K19" s="46">
        <v>8.1</v>
      </c>
      <c r="L19" s="46">
        <v>8.1</v>
      </c>
      <c r="M19" s="46">
        <v>7.5</v>
      </c>
      <c r="N19" s="45">
        <v>8.1</v>
      </c>
      <c r="O19" s="45">
        <v>7.71</v>
      </c>
      <c r="P19" s="47">
        <v>3.35</v>
      </c>
      <c r="Q19" s="48" t="s">
        <v>56</v>
      </c>
      <c r="R19" s="48" t="s">
        <v>46</v>
      </c>
      <c r="S19" s="48" t="s">
        <v>46</v>
      </c>
      <c r="T19" s="48" t="s">
        <v>46</v>
      </c>
      <c r="U19" s="49" t="s">
        <v>47</v>
      </c>
      <c r="V19" s="50"/>
      <c r="W19" s="36" t="s">
        <v>57</v>
      </c>
      <c r="X19" s="734" t="s">
        <v>781</v>
      </c>
    </row>
    <row r="20" spans="1:24" s="51" customFormat="1" ht="18" customHeight="1">
      <c r="A20" s="38">
        <f t="shared" si="0"/>
        <v>12</v>
      </c>
      <c r="B20" s="39">
        <v>1820264948</v>
      </c>
      <c r="C20" s="40" t="s">
        <v>146</v>
      </c>
      <c r="D20" s="41" t="s">
        <v>145</v>
      </c>
      <c r="E20" s="42">
        <v>34631</v>
      </c>
      <c r="F20" s="43" t="s">
        <v>51</v>
      </c>
      <c r="G20" s="43" t="s">
        <v>45</v>
      </c>
      <c r="H20" s="44">
        <v>131</v>
      </c>
      <c r="I20" s="45">
        <v>8.18</v>
      </c>
      <c r="J20" s="46">
        <v>8.6999999999999993</v>
      </c>
      <c r="K20" s="46">
        <v>8.6999999999999993</v>
      </c>
      <c r="L20" s="46">
        <v>8.6999999999999993</v>
      </c>
      <c r="M20" s="46">
        <v>8</v>
      </c>
      <c r="N20" s="45">
        <v>8.6999999999999993</v>
      </c>
      <c r="O20" s="45">
        <v>8.51</v>
      </c>
      <c r="P20" s="47">
        <v>3.7</v>
      </c>
      <c r="Q20" s="48" t="s">
        <v>46</v>
      </c>
      <c r="R20" s="48" t="s">
        <v>46</v>
      </c>
      <c r="S20" s="48" t="s">
        <v>46</v>
      </c>
      <c r="T20" s="48" t="s">
        <v>46</v>
      </c>
      <c r="U20" s="49" t="s">
        <v>85</v>
      </c>
      <c r="V20" s="50"/>
      <c r="W20" s="670" t="s">
        <v>48</v>
      </c>
      <c r="X20" s="671" t="s">
        <v>638</v>
      </c>
    </row>
    <row r="21" spans="1:24" s="51" customFormat="1" ht="18" customHeight="1">
      <c r="A21" s="38">
        <f t="shared" si="0"/>
        <v>13</v>
      </c>
      <c r="B21" s="39">
        <v>1820265734</v>
      </c>
      <c r="C21" s="40" t="s">
        <v>147</v>
      </c>
      <c r="D21" s="41" t="s">
        <v>64</v>
      </c>
      <c r="E21" s="42">
        <v>34636</v>
      </c>
      <c r="F21" s="43" t="s">
        <v>44</v>
      </c>
      <c r="G21" s="43" t="s">
        <v>45</v>
      </c>
      <c r="H21" s="44">
        <v>130</v>
      </c>
      <c r="I21" s="45">
        <v>8.0500000000000007</v>
      </c>
      <c r="J21" s="46">
        <v>8.6999999999999993</v>
      </c>
      <c r="K21" s="46">
        <v>8.6999999999999993</v>
      </c>
      <c r="L21" s="46">
        <v>8.6999999999999993</v>
      </c>
      <c r="M21" s="46">
        <v>7</v>
      </c>
      <c r="N21" s="45">
        <v>8.6999999999999993</v>
      </c>
      <c r="O21" s="45">
        <v>8.3800000000000008</v>
      </c>
      <c r="P21" s="47">
        <v>3.68</v>
      </c>
      <c r="Q21" s="48" t="s">
        <v>46</v>
      </c>
      <c r="R21" s="48" t="s">
        <v>46</v>
      </c>
      <c r="S21" s="48" t="s">
        <v>46</v>
      </c>
      <c r="T21" s="48" t="s">
        <v>46</v>
      </c>
      <c r="U21" s="49" t="s">
        <v>85</v>
      </c>
      <c r="V21" s="50"/>
      <c r="W21" s="670" t="s">
        <v>48</v>
      </c>
      <c r="X21" s="671" t="s">
        <v>638</v>
      </c>
    </row>
    <row r="22" spans="1:24" s="51" customFormat="1" ht="18" customHeight="1">
      <c r="A22" s="38">
        <f t="shared" si="0"/>
        <v>14</v>
      </c>
      <c r="B22" s="39">
        <v>1820263695</v>
      </c>
      <c r="C22" s="40" t="s">
        <v>148</v>
      </c>
      <c r="D22" s="41" t="s">
        <v>149</v>
      </c>
      <c r="E22" s="42">
        <v>34621</v>
      </c>
      <c r="F22" s="43" t="s">
        <v>65</v>
      </c>
      <c r="G22" s="43" t="s">
        <v>45</v>
      </c>
      <c r="H22" s="44">
        <v>126</v>
      </c>
      <c r="I22" s="45">
        <v>7.72</v>
      </c>
      <c r="J22" s="46">
        <v>8.5</v>
      </c>
      <c r="K22" s="46">
        <v>8.5</v>
      </c>
      <c r="L22" s="46">
        <v>8.5</v>
      </c>
      <c r="M22" s="46">
        <v>8.5</v>
      </c>
      <c r="N22" s="45">
        <v>8.5</v>
      </c>
      <c r="O22" s="45">
        <v>8.06</v>
      </c>
      <c r="P22" s="47">
        <v>3.51</v>
      </c>
      <c r="Q22" s="48" t="s">
        <v>46</v>
      </c>
      <c r="R22" s="48" t="s">
        <v>46</v>
      </c>
      <c r="S22" s="48" t="s">
        <v>46</v>
      </c>
      <c r="T22" s="48" t="s">
        <v>46</v>
      </c>
      <c r="U22" s="49" t="s">
        <v>85</v>
      </c>
      <c r="V22" s="50"/>
      <c r="W22" s="670" t="s">
        <v>48</v>
      </c>
      <c r="X22" s="671" t="s">
        <v>638</v>
      </c>
    </row>
    <row r="23" spans="1:24" s="51" customFormat="1" ht="18" customHeight="1">
      <c r="A23" s="38">
        <f t="shared" si="0"/>
        <v>15</v>
      </c>
      <c r="B23" s="39">
        <v>1820263694</v>
      </c>
      <c r="C23" s="40" t="s">
        <v>150</v>
      </c>
      <c r="D23" s="41" t="s">
        <v>74</v>
      </c>
      <c r="E23" s="42">
        <v>34426</v>
      </c>
      <c r="F23" s="43" t="s">
        <v>51</v>
      </c>
      <c r="G23" s="43" t="s">
        <v>45</v>
      </c>
      <c r="H23" s="44">
        <v>126</v>
      </c>
      <c r="I23" s="45">
        <v>7.59</v>
      </c>
      <c r="J23" s="46">
        <v>8.6</v>
      </c>
      <c r="K23" s="46">
        <v>8.6</v>
      </c>
      <c r="L23" s="46">
        <v>8.6</v>
      </c>
      <c r="M23" s="46">
        <v>6</v>
      </c>
      <c r="N23" s="45">
        <v>8.6</v>
      </c>
      <c r="O23" s="45">
        <v>7.93</v>
      </c>
      <c r="P23" s="47">
        <v>3.46</v>
      </c>
      <c r="Q23" s="48" t="s">
        <v>46</v>
      </c>
      <c r="R23" s="48" t="s">
        <v>46</v>
      </c>
      <c r="S23" s="48" t="s">
        <v>46</v>
      </c>
      <c r="T23" s="48" t="s">
        <v>46</v>
      </c>
      <c r="U23" s="49" t="s">
        <v>47</v>
      </c>
      <c r="V23" s="50"/>
      <c r="W23" s="670" t="s">
        <v>48</v>
      </c>
      <c r="X23" s="671" t="s">
        <v>638</v>
      </c>
    </row>
    <row r="24" spans="1:24" s="51" customFormat="1" ht="18" customHeight="1">
      <c r="A24" s="38">
        <f t="shared" si="0"/>
        <v>16</v>
      </c>
      <c r="B24" s="39">
        <v>1820266083</v>
      </c>
      <c r="C24" s="40" t="s">
        <v>151</v>
      </c>
      <c r="D24" s="41" t="s">
        <v>74</v>
      </c>
      <c r="E24" s="42">
        <v>34454</v>
      </c>
      <c r="F24" s="43" t="s">
        <v>44</v>
      </c>
      <c r="G24" s="43" t="s">
        <v>45</v>
      </c>
      <c r="H24" s="44">
        <v>130</v>
      </c>
      <c r="I24" s="45">
        <v>8.1</v>
      </c>
      <c r="J24" s="46">
        <v>8.5</v>
      </c>
      <c r="K24" s="46">
        <v>8.5</v>
      </c>
      <c r="L24" s="46">
        <v>8.5</v>
      </c>
      <c r="M24" s="46">
        <v>8</v>
      </c>
      <c r="N24" s="45">
        <v>8.5</v>
      </c>
      <c r="O24" s="45">
        <v>8.43</v>
      </c>
      <c r="P24" s="47">
        <v>3.67</v>
      </c>
      <c r="Q24" s="48" t="s">
        <v>46</v>
      </c>
      <c r="R24" s="48" t="s">
        <v>46</v>
      </c>
      <c r="S24" s="48" t="s">
        <v>46</v>
      </c>
      <c r="T24" s="48" t="s">
        <v>46</v>
      </c>
      <c r="U24" s="49" t="s">
        <v>85</v>
      </c>
      <c r="V24" s="50"/>
      <c r="W24" s="670" t="s">
        <v>48</v>
      </c>
      <c r="X24" s="671" t="s">
        <v>638</v>
      </c>
    </row>
    <row r="25" spans="1:24" s="51" customFormat="1" ht="18" customHeight="1">
      <c r="A25" s="38">
        <f t="shared" si="0"/>
        <v>17</v>
      </c>
      <c r="B25" s="39">
        <v>1820265732</v>
      </c>
      <c r="C25" s="40" t="s">
        <v>152</v>
      </c>
      <c r="D25" s="41" t="s">
        <v>82</v>
      </c>
      <c r="E25" s="42">
        <v>34006</v>
      </c>
      <c r="F25" s="43" t="s">
        <v>80</v>
      </c>
      <c r="G25" s="43" t="s">
        <v>45</v>
      </c>
      <c r="H25" s="44">
        <v>126</v>
      </c>
      <c r="I25" s="45">
        <v>7.77</v>
      </c>
      <c r="J25" s="46">
        <v>8.3000000000000007</v>
      </c>
      <c r="K25" s="46">
        <v>8.3000000000000007</v>
      </c>
      <c r="L25" s="46">
        <v>8.3000000000000007</v>
      </c>
      <c r="M25" s="46">
        <v>8.5</v>
      </c>
      <c r="N25" s="45">
        <v>8.3000000000000007</v>
      </c>
      <c r="O25" s="45">
        <v>8.1</v>
      </c>
      <c r="P25" s="47">
        <v>3.54</v>
      </c>
      <c r="Q25" s="48" t="s">
        <v>46</v>
      </c>
      <c r="R25" s="48" t="s">
        <v>46</v>
      </c>
      <c r="S25" s="48" t="s">
        <v>46</v>
      </c>
      <c r="T25" s="48" t="s">
        <v>46</v>
      </c>
      <c r="U25" s="49" t="s">
        <v>47</v>
      </c>
      <c r="V25" s="50"/>
      <c r="W25" s="670" t="s">
        <v>48</v>
      </c>
      <c r="X25" s="671" t="s">
        <v>638</v>
      </c>
    </row>
    <row r="26" spans="1:24" s="51" customFormat="1" ht="18" customHeight="1">
      <c r="A26" s="38">
        <f t="shared" si="0"/>
        <v>18</v>
      </c>
      <c r="B26" s="39">
        <v>1820265725</v>
      </c>
      <c r="C26" s="40" t="s">
        <v>153</v>
      </c>
      <c r="D26" s="41" t="s">
        <v>154</v>
      </c>
      <c r="E26" s="42">
        <v>34454</v>
      </c>
      <c r="F26" s="43" t="s">
        <v>44</v>
      </c>
      <c r="G26" s="43" t="s">
        <v>45</v>
      </c>
      <c r="H26" s="44">
        <v>127</v>
      </c>
      <c r="I26" s="45">
        <v>7.32</v>
      </c>
      <c r="J26" s="46">
        <v>8</v>
      </c>
      <c r="K26" s="46">
        <v>8</v>
      </c>
      <c r="L26" s="46">
        <v>8</v>
      </c>
      <c r="M26" s="46">
        <v>7.5</v>
      </c>
      <c r="N26" s="45">
        <v>8</v>
      </c>
      <c r="O26" s="45">
        <v>7.64</v>
      </c>
      <c r="P26" s="47">
        <v>3.28</v>
      </c>
      <c r="Q26" s="48" t="s">
        <v>46</v>
      </c>
      <c r="R26" s="48" t="s">
        <v>46</v>
      </c>
      <c r="S26" s="48" t="s">
        <v>46</v>
      </c>
      <c r="T26" s="48" t="s">
        <v>46</v>
      </c>
      <c r="U26" s="49" t="s">
        <v>47</v>
      </c>
      <c r="V26" s="50"/>
      <c r="W26" s="670" t="s">
        <v>48</v>
      </c>
      <c r="X26" s="671" t="s">
        <v>638</v>
      </c>
    </row>
    <row r="27" spans="1:24" s="51" customFormat="1" ht="18" customHeight="1">
      <c r="A27" s="38">
        <f t="shared" si="0"/>
        <v>19</v>
      </c>
      <c r="B27" s="39">
        <v>1820264370</v>
      </c>
      <c r="C27" s="40" t="s">
        <v>155</v>
      </c>
      <c r="D27" s="41" t="s">
        <v>154</v>
      </c>
      <c r="E27" s="42">
        <v>34440</v>
      </c>
      <c r="F27" s="43" t="s">
        <v>51</v>
      </c>
      <c r="G27" s="43" t="s">
        <v>45</v>
      </c>
      <c r="H27" s="44">
        <v>127</v>
      </c>
      <c r="I27" s="45">
        <v>7.88</v>
      </c>
      <c r="J27" s="46">
        <v>8</v>
      </c>
      <c r="K27" s="46">
        <v>8</v>
      </c>
      <c r="L27" s="46">
        <v>8</v>
      </c>
      <c r="M27" s="46">
        <v>8.5</v>
      </c>
      <c r="N27" s="45">
        <v>8</v>
      </c>
      <c r="O27" s="45">
        <v>8.19</v>
      </c>
      <c r="P27" s="47">
        <v>3.56</v>
      </c>
      <c r="Q27" s="48" t="s">
        <v>46</v>
      </c>
      <c r="R27" s="48" t="s">
        <v>46</v>
      </c>
      <c r="S27" s="48" t="s">
        <v>46</v>
      </c>
      <c r="T27" s="48" t="s">
        <v>46</v>
      </c>
      <c r="U27" s="49" t="s">
        <v>85</v>
      </c>
      <c r="V27" s="50"/>
      <c r="W27" s="670" t="s">
        <v>48</v>
      </c>
      <c r="X27" s="671" t="s">
        <v>638</v>
      </c>
    </row>
    <row r="28" spans="1:24" s="51" customFormat="1" ht="18" customHeight="1">
      <c r="A28" s="38">
        <f t="shared" si="0"/>
        <v>20</v>
      </c>
      <c r="B28" s="39">
        <v>1820264371</v>
      </c>
      <c r="C28" s="40" t="s">
        <v>156</v>
      </c>
      <c r="D28" s="41" t="s">
        <v>154</v>
      </c>
      <c r="E28" s="42">
        <v>34610</v>
      </c>
      <c r="F28" s="43" t="s">
        <v>51</v>
      </c>
      <c r="G28" s="43" t="s">
        <v>45</v>
      </c>
      <c r="H28" s="44">
        <v>127</v>
      </c>
      <c r="I28" s="45">
        <v>8.02</v>
      </c>
      <c r="J28" s="46">
        <v>8.1999999999999993</v>
      </c>
      <c r="K28" s="46">
        <v>8.1999999999999993</v>
      </c>
      <c r="L28" s="46">
        <v>8.1999999999999993</v>
      </c>
      <c r="M28" s="46">
        <v>8</v>
      </c>
      <c r="N28" s="45">
        <v>8.1999999999999993</v>
      </c>
      <c r="O28" s="45">
        <v>8.34</v>
      </c>
      <c r="P28" s="47">
        <v>3.64</v>
      </c>
      <c r="Q28" s="48" t="s">
        <v>46</v>
      </c>
      <c r="R28" s="48" t="s">
        <v>46</v>
      </c>
      <c r="S28" s="48" t="s">
        <v>46</v>
      </c>
      <c r="T28" s="48" t="s">
        <v>46</v>
      </c>
      <c r="U28" s="49" t="s">
        <v>85</v>
      </c>
      <c r="V28" s="50"/>
      <c r="W28" s="670" t="s">
        <v>48</v>
      </c>
      <c r="X28" s="671" t="s">
        <v>638</v>
      </c>
    </row>
    <row r="29" spans="1:24" s="51" customFormat="1" ht="18" customHeight="1">
      <c r="A29" s="38">
        <f t="shared" si="0"/>
        <v>21</v>
      </c>
      <c r="B29" s="39">
        <v>1820264378</v>
      </c>
      <c r="C29" s="40" t="s">
        <v>157</v>
      </c>
      <c r="D29" s="41" t="s">
        <v>154</v>
      </c>
      <c r="E29" s="42">
        <v>34579</v>
      </c>
      <c r="F29" s="43" t="s">
        <v>158</v>
      </c>
      <c r="G29" s="43" t="s">
        <v>45</v>
      </c>
      <c r="H29" s="44">
        <v>131</v>
      </c>
      <c r="I29" s="45">
        <v>7.24</v>
      </c>
      <c r="J29" s="46">
        <v>8.6</v>
      </c>
      <c r="K29" s="46">
        <v>8.6</v>
      </c>
      <c r="L29" s="46">
        <v>8.6</v>
      </c>
      <c r="M29" s="46">
        <v>7</v>
      </c>
      <c r="N29" s="45">
        <v>8.6</v>
      </c>
      <c r="O29" s="45">
        <v>7.57</v>
      </c>
      <c r="P29" s="47">
        <v>3.25</v>
      </c>
      <c r="Q29" s="48" t="s">
        <v>46</v>
      </c>
      <c r="R29" s="48" t="s">
        <v>46</v>
      </c>
      <c r="S29" s="48" t="s">
        <v>46</v>
      </c>
      <c r="T29" s="48" t="s">
        <v>46</v>
      </c>
      <c r="U29" s="49" t="s">
        <v>85</v>
      </c>
      <c r="V29" s="50"/>
      <c r="W29" s="670" t="s">
        <v>48</v>
      </c>
      <c r="X29" s="671" t="s">
        <v>638</v>
      </c>
    </row>
    <row r="30" spans="1:24" s="51" customFormat="1" ht="18" customHeight="1">
      <c r="A30" s="38">
        <f t="shared" si="0"/>
        <v>22</v>
      </c>
      <c r="B30" s="39">
        <v>1820264936</v>
      </c>
      <c r="C30" s="40" t="s">
        <v>159</v>
      </c>
      <c r="D30" s="41" t="s">
        <v>83</v>
      </c>
      <c r="E30" s="42">
        <v>34582</v>
      </c>
      <c r="F30" s="43" t="s">
        <v>65</v>
      </c>
      <c r="G30" s="43" t="s">
        <v>45</v>
      </c>
      <c r="H30" s="44">
        <v>127</v>
      </c>
      <c r="I30" s="45">
        <v>7.64</v>
      </c>
      <c r="J30" s="46">
        <v>8.6</v>
      </c>
      <c r="K30" s="46">
        <v>8.6</v>
      </c>
      <c r="L30" s="46">
        <v>8.6</v>
      </c>
      <c r="M30" s="46">
        <v>9</v>
      </c>
      <c r="N30" s="45">
        <v>8.6</v>
      </c>
      <c r="O30" s="45">
        <v>7.98</v>
      </c>
      <c r="P30" s="47">
        <v>3.49</v>
      </c>
      <c r="Q30" s="48" t="s">
        <v>46</v>
      </c>
      <c r="R30" s="48" t="s">
        <v>46</v>
      </c>
      <c r="S30" s="48" t="s">
        <v>46</v>
      </c>
      <c r="T30" s="48" t="s">
        <v>46</v>
      </c>
      <c r="U30" s="49" t="s">
        <v>47</v>
      </c>
      <c r="V30" s="50"/>
      <c r="W30" s="670" t="s">
        <v>48</v>
      </c>
      <c r="X30" s="671" t="s">
        <v>638</v>
      </c>
    </row>
    <row r="31" spans="1:24" s="51" customFormat="1" ht="18" customHeight="1">
      <c r="A31" s="38">
        <f t="shared" si="0"/>
        <v>23</v>
      </c>
      <c r="B31" s="39">
        <v>1820266087</v>
      </c>
      <c r="C31" s="40" t="s">
        <v>160</v>
      </c>
      <c r="D31" s="41" t="s">
        <v>161</v>
      </c>
      <c r="E31" s="42">
        <v>34623</v>
      </c>
      <c r="F31" s="43" t="s">
        <v>51</v>
      </c>
      <c r="G31" s="43" t="s">
        <v>45</v>
      </c>
      <c r="H31" s="44">
        <v>127</v>
      </c>
      <c r="I31" s="45">
        <v>8.24</v>
      </c>
      <c r="J31" s="46">
        <v>8.8000000000000007</v>
      </c>
      <c r="K31" s="46">
        <v>8.8000000000000007</v>
      </c>
      <c r="L31" s="46">
        <v>8.8000000000000007</v>
      </c>
      <c r="M31" s="46">
        <v>8.3000000000000007</v>
      </c>
      <c r="N31" s="45">
        <v>8.8000000000000007</v>
      </c>
      <c r="O31" s="45">
        <v>8.58</v>
      </c>
      <c r="P31" s="47">
        <v>3.76</v>
      </c>
      <c r="Q31" s="48" t="s">
        <v>46</v>
      </c>
      <c r="R31" s="48" t="s">
        <v>46</v>
      </c>
      <c r="S31" s="48" t="s">
        <v>46</v>
      </c>
      <c r="T31" s="48" t="s">
        <v>46</v>
      </c>
      <c r="U31" s="49" t="s">
        <v>85</v>
      </c>
      <c r="V31" s="50"/>
      <c r="W31" s="670" t="s">
        <v>48</v>
      </c>
      <c r="X31" s="671" t="s">
        <v>638</v>
      </c>
    </row>
    <row r="32" spans="1:24" s="51" customFormat="1" ht="18" customHeight="1">
      <c r="A32" s="38">
        <f t="shared" si="0"/>
        <v>24</v>
      </c>
      <c r="B32" s="39">
        <v>1820266232</v>
      </c>
      <c r="C32" s="40" t="s">
        <v>162</v>
      </c>
      <c r="D32" s="41" t="s">
        <v>163</v>
      </c>
      <c r="E32" s="42">
        <v>34496</v>
      </c>
      <c r="F32" s="43" t="s">
        <v>65</v>
      </c>
      <c r="G32" s="43" t="s">
        <v>45</v>
      </c>
      <c r="H32" s="44">
        <v>131</v>
      </c>
      <c r="I32" s="45">
        <v>7.99</v>
      </c>
      <c r="J32" s="46">
        <v>8.6</v>
      </c>
      <c r="K32" s="46">
        <v>8.6</v>
      </c>
      <c r="L32" s="46">
        <v>8.6</v>
      </c>
      <c r="M32" s="46">
        <v>8</v>
      </c>
      <c r="N32" s="45">
        <v>8.6</v>
      </c>
      <c r="O32" s="45">
        <v>8.32</v>
      </c>
      <c r="P32" s="47">
        <v>3.61</v>
      </c>
      <c r="Q32" s="48" t="s">
        <v>46</v>
      </c>
      <c r="R32" s="48" t="s">
        <v>46</v>
      </c>
      <c r="S32" s="48" t="s">
        <v>46</v>
      </c>
      <c r="T32" s="48" t="s">
        <v>46</v>
      </c>
      <c r="U32" s="49" t="s">
        <v>85</v>
      </c>
      <c r="V32" s="50"/>
      <c r="W32" s="670" t="s">
        <v>48</v>
      </c>
      <c r="X32" s="671" t="s">
        <v>638</v>
      </c>
    </row>
    <row r="33" spans="1:24" s="51" customFormat="1" ht="18" customHeight="1">
      <c r="A33" s="38">
        <f t="shared" si="0"/>
        <v>25</v>
      </c>
      <c r="B33" s="39">
        <v>1820264376</v>
      </c>
      <c r="C33" s="40" t="s">
        <v>99</v>
      </c>
      <c r="D33" s="41" t="s">
        <v>164</v>
      </c>
      <c r="E33" s="42">
        <v>34469</v>
      </c>
      <c r="F33" s="43" t="s">
        <v>65</v>
      </c>
      <c r="G33" s="43" t="s">
        <v>45</v>
      </c>
      <c r="H33" s="44">
        <v>130</v>
      </c>
      <c r="I33" s="45">
        <v>7.73</v>
      </c>
      <c r="J33" s="46">
        <v>8.1999999999999993</v>
      </c>
      <c r="K33" s="46">
        <v>8.1999999999999993</v>
      </c>
      <c r="L33" s="46">
        <v>8.1999999999999993</v>
      </c>
      <c r="M33" s="46">
        <v>8</v>
      </c>
      <c r="N33" s="45">
        <v>8.1999999999999993</v>
      </c>
      <c r="O33" s="45">
        <v>8.0500000000000007</v>
      </c>
      <c r="P33" s="47">
        <v>3.52</v>
      </c>
      <c r="Q33" s="48" t="s">
        <v>46</v>
      </c>
      <c r="R33" s="48" t="s">
        <v>46</v>
      </c>
      <c r="S33" s="48" t="s">
        <v>46</v>
      </c>
      <c r="T33" s="48" t="s">
        <v>46</v>
      </c>
      <c r="U33" s="49" t="s">
        <v>47</v>
      </c>
      <c r="V33" s="50"/>
      <c r="W33" s="670" t="s">
        <v>48</v>
      </c>
      <c r="X33" s="671" t="s">
        <v>638</v>
      </c>
    </row>
    <row r="34" spans="1:24" s="51" customFormat="1" ht="18" customHeight="1">
      <c r="A34" s="38">
        <f t="shared" si="0"/>
        <v>26</v>
      </c>
      <c r="B34" s="39">
        <v>1820264932</v>
      </c>
      <c r="C34" s="40" t="s">
        <v>152</v>
      </c>
      <c r="D34" s="41" t="s">
        <v>165</v>
      </c>
      <c r="E34" s="42">
        <v>34611</v>
      </c>
      <c r="F34" s="43" t="s">
        <v>44</v>
      </c>
      <c r="G34" s="43" t="s">
        <v>45</v>
      </c>
      <c r="H34" s="44">
        <v>127</v>
      </c>
      <c r="I34" s="45">
        <v>8.15</v>
      </c>
      <c r="J34" s="46">
        <v>8.1999999999999993</v>
      </c>
      <c r="K34" s="46">
        <v>8.1999999999999993</v>
      </c>
      <c r="L34" s="46">
        <v>8.1999999999999993</v>
      </c>
      <c r="M34" s="46">
        <v>8.8000000000000007</v>
      </c>
      <c r="N34" s="45">
        <v>8.1999999999999993</v>
      </c>
      <c r="O34" s="45">
        <v>8.48</v>
      </c>
      <c r="P34" s="47">
        <v>3.71</v>
      </c>
      <c r="Q34" s="48" t="s">
        <v>46</v>
      </c>
      <c r="R34" s="48" t="s">
        <v>46</v>
      </c>
      <c r="S34" s="48" t="s">
        <v>46</v>
      </c>
      <c r="T34" s="48" t="s">
        <v>46</v>
      </c>
      <c r="U34" s="49" t="s">
        <v>85</v>
      </c>
      <c r="V34" s="50"/>
      <c r="W34" s="670" t="s">
        <v>48</v>
      </c>
      <c r="X34" s="671" t="s">
        <v>638</v>
      </c>
    </row>
    <row r="35" spans="1:24" s="51" customFormat="1" ht="18" customHeight="1">
      <c r="A35" s="38">
        <f t="shared" si="0"/>
        <v>27</v>
      </c>
      <c r="B35" s="39">
        <v>1820265730</v>
      </c>
      <c r="C35" s="40" t="s">
        <v>166</v>
      </c>
      <c r="D35" s="41" t="s">
        <v>167</v>
      </c>
      <c r="E35" s="42">
        <v>34507</v>
      </c>
      <c r="F35" s="43" t="s">
        <v>60</v>
      </c>
      <c r="G35" s="43" t="s">
        <v>45</v>
      </c>
      <c r="H35" s="44">
        <v>130</v>
      </c>
      <c r="I35" s="45">
        <v>7.59</v>
      </c>
      <c r="J35" s="46">
        <v>8.6</v>
      </c>
      <c r="K35" s="46">
        <v>8.6</v>
      </c>
      <c r="L35" s="46">
        <v>8.6</v>
      </c>
      <c r="M35" s="46">
        <v>8</v>
      </c>
      <c r="N35" s="45">
        <v>8.6</v>
      </c>
      <c r="O35" s="45">
        <v>7.92</v>
      </c>
      <c r="P35" s="47">
        <v>3.4</v>
      </c>
      <c r="Q35" s="48" t="s">
        <v>46</v>
      </c>
      <c r="R35" s="48" t="s">
        <v>46</v>
      </c>
      <c r="S35" s="48" t="s">
        <v>46</v>
      </c>
      <c r="T35" s="48" t="s">
        <v>46</v>
      </c>
      <c r="U35" s="49" t="s">
        <v>47</v>
      </c>
      <c r="V35" s="50"/>
      <c r="W35" s="670" t="s">
        <v>48</v>
      </c>
      <c r="X35" s="671" t="s">
        <v>638</v>
      </c>
    </row>
    <row r="36" spans="1:24" s="51" customFormat="1" ht="18" customHeight="1">
      <c r="A36" s="38">
        <f t="shared" si="0"/>
        <v>28</v>
      </c>
      <c r="B36" s="39">
        <v>1820263693</v>
      </c>
      <c r="C36" s="40" t="s">
        <v>168</v>
      </c>
      <c r="D36" s="41" t="s">
        <v>90</v>
      </c>
      <c r="E36" s="42">
        <v>34401</v>
      </c>
      <c r="F36" s="43" t="s">
        <v>65</v>
      </c>
      <c r="G36" s="43" t="s">
        <v>45</v>
      </c>
      <c r="H36" s="44">
        <v>131</v>
      </c>
      <c r="I36" s="45">
        <v>7.83</v>
      </c>
      <c r="J36" s="46">
        <v>8.6999999999999993</v>
      </c>
      <c r="K36" s="46">
        <v>8.6999999999999993</v>
      </c>
      <c r="L36" s="46">
        <v>8.6999999999999993</v>
      </c>
      <c r="M36" s="46">
        <v>8.5</v>
      </c>
      <c r="N36" s="45">
        <v>8.6999999999999993</v>
      </c>
      <c r="O36" s="45">
        <v>8.17</v>
      </c>
      <c r="P36" s="47">
        <v>3.54</v>
      </c>
      <c r="Q36" s="48" t="s">
        <v>46</v>
      </c>
      <c r="R36" s="48" t="s">
        <v>46</v>
      </c>
      <c r="S36" s="48" t="s">
        <v>46</v>
      </c>
      <c r="T36" s="48" t="s">
        <v>46</v>
      </c>
      <c r="U36" s="49" t="s">
        <v>85</v>
      </c>
      <c r="V36" s="50"/>
      <c r="W36" s="670" t="s">
        <v>48</v>
      </c>
      <c r="X36" s="671" t="s">
        <v>638</v>
      </c>
    </row>
    <row r="37" spans="1:24" s="51" customFormat="1" ht="18" customHeight="1">
      <c r="A37" s="38">
        <f t="shared" si="0"/>
        <v>29</v>
      </c>
      <c r="B37" s="39">
        <v>1820265726</v>
      </c>
      <c r="C37" s="40" t="s">
        <v>169</v>
      </c>
      <c r="D37" s="41" t="s">
        <v>170</v>
      </c>
      <c r="E37" s="42">
        <v>34581</v>
      </c>
      <c r="F37" s="43" t="s">
        <v>171</v>
      </c>
      <c r="G37" s="43" t="s">
        <v>45</v>
      </c>
      <c r="H37" s="44">
        <v>127</v>
      </c>
      <c r="I37" s="45">
        <v>7.58</v>
      </c>
      <c r="J37" s="46">
        <v>8.3000000000000007</v>
      </c>
      <c r="K37" s="46">
        <v>8.3000000000000007</v>
      </c>
      <c r="L37" s="46">
        <v>8.3000000000000007</v>
      </c>
      <c r="M37" s="46">
        <v>8</v>
      </c>
      <c r="N37" s="45">
        <v>8.3000000000000007</v>
      </c>
      <c r="O37" s="45">
        <v>7.91</v>
      </c>
      <c r="P37" s="47">
        <v>3.41</v>
      </c>
      <c r="Q37" s="48" t="s">
        <v>46</v>
      </c>
      <c r="R37" s="48" t="s">
        <v>46</v>
      </c>
      <c r="S37" s="48" t="s">
        <v>46</v>
      </c>
      <c r="T37" s="48" t="s">
        <v>46</v>
      </c>
      <c r="U37" s="49" t="s">
        <v>85</v>
      </c>
      <c r="V37" s="50"/>
      <c r="W37" s="670" t="s">
        <v>48</v>
      </c>
      <c r="X37" s="671" t="s">
        <v>638</v>
      </c>
    </row>
    <row r="38" spans="1:24" s="51" customFormat="1" ht="18" customHeight="1">
      <c r="A38" s="38">
        <f t="shared" si="0"/>
        <v>30</v>
      </c>
      <c r="B38" s="39">
        <v>1820263904</v>
      </c>
      <c r="C38" s="40" t="s">
        <v>172</v>
      </c>
      <c r="D38" s="41" t="s">
        <v>173</v>
      </c>
      <c r="E38" s="42">
        <v>33470</v>
      </c>
      <c r="F38" s="43" t="s">
        <v>174</v>
      </c>
      <c r="G38" s="43" t="s">
        <v>45</v>
      </c>
      <c r="H38" s="44">
        <v>130</v>
      </c>
      <c r="I38" s="45">
        <v>7.89</v>
      </c>
      <c r="J38" s="46">
        <v>8.4</v>
      </c>
      <c r="K38" s="46">
        <v>8.4</v>
      </c>
      <c r="L38" s="46">
        <v>8.4</v>
      </c>
      <c r="M38" s="46">
        <v>8.3000000000000007</v>
      </c>
      <c r="N38" s="45">
        <v>8.4</v>
      </c>
      <c r="O38" s="45">
        <v>8.2100000000000009</v>
      </c>
      <c r="P38" s="47">
        <v>3.54</v>
      </c>
      <c r="Q38" s="48" t="s">
        <v>46</v>
      </c>
      <c r="R38" s="48" t="s">
        <v>46</v>
      </c>
      <c r="S38" s="48" t="s">
        <v>46</v>
      </c>
      <c r="T38" s="48" t="s">
        <v>46</v>
      </c>
      <c r="U38" s="49" t="s">
        <v>85</v>
      </c>
      <c r="V38" s="50"/>
      <c r="W38" s="670" t="s">
        <v>48</v>
      </c>
      <c r="X38" s="671" t="s">
        <v>638</v>
      </c>
    </row>
    <row r="39" spans="1:24" s="51" customFormat="1" ht="18" customHeight="1">
      <c r="A39" s="38">
        <f t="shared" si="0"/>
        <v>31</v>
      </c>
      <c r="B39" s="39">
        <v>1820266454</v>
      </c>
      <c r="C39" s="40" t="s">
        <v>175</v>
      </c>
      <c r="D39" s="41" t="s">
        <v>173</v>
      </c>
      <c r="E39" s="42">
        <v>34613</v>
      </c>
      <c r="F39" s="43" t="s">
        <v>44</v>
      </c>
      <c r="G39" s="43" t="s">
        <v>45</v>
      </c>
      <c r="H39" s="44">
        <v>130</v>
      </c>
      <c r="I39" s="45">
        <v>7.84</v>
      </c>
      <c r="J39" s="46">
        <v>8.5</v>
      </c>
      <c r="K39" s="46">
        <v>8.5</v>
      </c>
      <c r="L39" s="46">
        <v>8.5</v>
      </c>
      <c r="M39" s="46">
        <v>8.5</v>
      </c>
      <c r="N39" s="45">
        <v>8.5</v>
      </c>
      <c r="O39" s="45">
        <v>8.17</v>
      </c>
      <c r="P39" s="47">
        <v>3.58</v>
      </c>
      <c r="Q39" s="48" t="s">
        <v>46</v>
      </c>
      <c r="R39" s="48" t="s">
        <v>46</v>
      </c>
      <c r="S39" s="48" t="s">
        <v>46</v>
      </c>
      <c r="T39" s="48" t="s">
        <v>46</v>
      </c>
      <c r="U39" s="49" t="s">
        <v>85</v>
      </c>
      <c r="V39" s="50"/>
      <c r="W39" s="670" t="s">
        <v>48</v>
      </c>
      <c r="X39" s="671" t="s">
        <v>638</v>
      </c>
    </row>
    <row r="40" spans="1:24" s="51" customFormat="1" ht="18" customHeight="1">
      <c r="A40" s="38">
        <f t="shared" si="0"/>
        <v>32</v>
      </c>
      <c r="B40" s="39">
        <v>1820263696</v>
      </c>
      <c r="C40" s="40" t="s">
        <v>176</v>
      </c>
      <c r="D40" s="41" t="s">
        <v>92</v>
      </c>
      <c r="E40" s="42">
        <v>34492</v>
      </c>
      <c r="F40" s="43" t="s">
        <v>51</v>
      </c>
      <c r="G40" s="43" t="s">
        <v>45</v>
      </c>
      <c r="H40" s="44">
        <v>127</v>
      </c>
      <c r="I40" s="45">
        <v>7.85</v>
      </c>
      <c r="J40" s="46">
        <v>8.1999999999999993</v>
      </c>
      <c r="K40" s="46">
        <v>8.1999999999999993</v>
      </c>
      <c r="L40" s="46">
        <v>8.1999999999999993</v>
      </c>
      <c r="M40" s="46">
        <v>8</v>
      </c>
      <c r="N40" s="45">
        <v>8.1999999999999993</v>
      </c>
      <c r="O40" s="45">
        <v>8.17</v>
      </c>
      <c r="P40" s="47">
        <v>3.6</v>
      </c>
      <c r="Q40" s="48" t="s">
        <v>46</v>
      </c>
      <c r="R40" s="48" t="s">
        <v>46</v>
      </c>
      <c r="S40" s="48" t="s">
        <v>46</v>
      </c>
      <c r="T40" s="48" t="s">
        <v>46</v>
      </c>
      <c r="U40" s="49" t="s">
        <v>85</v>
      </c>
      <c r="V40" s="50"/>
      <c r="W40" s="670" t="s">
        <v>48</v>
      </c>
      <c r="X40" s="671" t="s">
        <v>638</v>
      </c>
    </row>
    <row r="41" spans="1:24" s="51" customFormat="1" ht="18" customHeight="1">
      <c r="A41" s="38">
        <f t="shared" si="0"/>
        <v>33</v>
      </c>
      <c r="B41" s="39">
        <v>1820263697</v>
      </c>
      <c r="C41" s="40" t="s">
        <v>177</v>
      </c>
      <c r="D41" s="41" t="s">
        <v>178</v>
      </c>
      <c r="E41" s="42">
        <v>34480</v>
      </c>
      <c r="F41" s="43" t="s">
        <v>51</v>
      </c>
      <c r="G41" s="43" t="s">
        <v>45</v>
      </c>
      <c r="H41" s="44">
        <v>126</v>
      </c>
      <c r="I41" s="45">
        <v>7.77</v>
      </c>
      <c r="J41" s="46">
        <v>8.4</v>
      </c>
      <c r="K41" s="46">
        <v>8.4</v>
      </c>
      <c r="L41" s="46">
        <v>8.4</v>
      </c>
      <c r="M41" s="46">
        <v>8.5</v>
      </c>
      <c r="N41" s="45">
        <v>8.4</v>
      </c>
      <c r="O41" s="45">
        <v>8.1</v>
      </c>
      <c r="P41" s="47">
        <v>3.5</v>
      </c>
      <c r="Q41" s="48" t="s">
        <v>46</v>
      </c>
      <c r="R41" s="48" t="s">
        <v>46</v>
      </c>
      <c r="S41" s="48" t="s">
        <v>46</v>
      </c>
      <c r="T41" s="48" t="s">
        <v>46</v>
      </c>
      <c r="U41" s="49" t="s">
        <v>47</v>
      </c>
      <c r="V41" s="50"/>
      <c r="W41" s="670" t="s">
        <v>48</v>
      </c>
      <c r="X41" s="671" t="s">
        <v>638</v>
      </c>
    </row>
    <row r="42" spans="1:24" s="51" customFormat="1" ht="18" customHeight="1">
      <c r="A42" s="38">
        <f t="shared" si="0"/>
        <v>34</v>
      </c>
      <c r="B42" s="39">
        <v>1820266585</v>
      </c>
      <c r="C42" s="40" t="s">
        <v>179</v>
      </c>
      <c r="D42" s="41" t="s">
        <v>178</v>
      </c>
      <c r="E42" s="42">
        <v>34435</v>
      </c>
      <c r="F42" s="43" t="s">
        <v>65</v>
      </c>
      <c r="G42" s="43" t="s">
        <v>45</v>
      </c>
      <c r="H42" s="44">
        <v>130</v>
      </c>
      <c r="I42" s="45">
        <v>7.6</v>
      </c>
      <c r="J42" s="46">
        <v>8.5</v>
      </c>
      <c r="K42" s="46">
        <v>8.5</v>
      </c>
      <c r="L42" s="46">
        <v>8.5</v>
      </c>
      <c r="M42" s="46">
        <v>9</v>
      </c>
      <c r="N42" s="45">
        <v>8.5</v>
      </c>
      <c r="O42" s="45">
        <v>7.92</v>
      </c>
      <c r="P42" s="47">
        <v>3.41</v>
      </c>
      <c r="Q42" s="48" t="s">
        <v>46</v>
      </c>
      <c r="R42" s="48" t="s">
        <v>46</v>
      </c>
      <c r="S42" s="48" t="s">
        <v>46</v>
      </c>
      <c r="T42" s="48" t="s">
        <v>46</v>
      </c>
      <c r="U42" s="49" t="s">
        <v>85</v>
      </c>
      <c r="V42" s="50"/>
      <c r="W42" s="670" t="s">
        <v>48</v>
      </c>
      <c r="X42" s="671" t="s">
        <v>638</v>
      </c>
    </row>
    <row r="43" spans="1:24" s="51" customFormat="1" ht="18" customHeight="1">
      <c r="A43" s="38">
        <f t="shared" si="0"/>
        <v>35</v>
      </c>
      <c r="B43" s="39">
        <v>1820265729</v>
      </c>
      <c r="C43" s="40" t="s">
        <v>180</v>
      </c>
      <c r="D43" s="41" t="s">
        <v>103</v>
      </c>
      <c r="E43" s="42">
        <v>34479</v>
      </c>
      <c r="F43" s="43" t="s">
        <v>51</v>
      </c>
      <c r="G43" s="43" t="s">
        <v>45</v>
      </c>
      <c r="H43" s="44">
        <v>131</v>
      </c>
      <c r="I43" s="45">
        <v>7.58</v>
      </c>
      <c r="J43" s="46">
        <v>8.6</v>
      </c>
      <c r="K43" s="46">
        <v>8.6</v>
      </c>
      <c r="L43" s="46">
        <v>8.6</v>
      </c>
      <c r="M43" s="46">
        <v>8</v>
      </c>
      <c r="N43" s="45">
        <v>8.6</v>
      </c>
      <c r="O43" s="45">
        <v>7.91</v>
      </c>
      <c r="P43" s="47">
        <v>3.41</v>
      </c>
      <c r="Q43" s="48" t="s">
        <v>46</v>
      </c>
      <c r="R43" s="48" t="s">
        <v>46</v>
      </c>
      <c r="S43" s="48" t="s">
        <v>46</v>
      </c>
      <c r="T43" s="48" t="s">
        <v>46</v>
      </c>
      <c r="U43" s="49" t="s">
        <v>85</v>
      </c>
      <c r="V43" s="50"/>
      <c r="W43" s="670" t="s">
        <v>48</v>
      </c>
      <c r="X43" s="671" t="s">
        <v>638</v>
      </c>
    </row>
    <row r="44" spans="1:24" s="51" customFormat="1" ht="18" customHeight="1">
      <c r="A44" s="38">
        <f t="shared" si="0"/>
        <v>36</v>
      </c>
      <c r="B44" s="39">
        <v>172328139</v>
      </c>
      <c r="C44" s="40" t="s">
        <v>181</v>
      </c>
      <c r="D44" s="41" t="s">
        <v>182</v>
      </c>
      <c r="E44" s="42">
        <v>33946</v>
      </c>
      <c r="F44" s="43" t="s">
        <v>51</v>
      </c>
      <c r="G44" s="43" t="s">
        <v>45</v>
      </c>
      <c r="H44" s="44">
        <v>130</v>
      </c>
      <c r="I44" s="45">
        <v>7.67</v>
      </c>
      <c r="J44" s="46">
        <v>8.5</v>
      </c>
      <c r="K44" s="46">
        <v>8.5</v>
      </c>
      <c r="L44" s="46">
        <v>8.5</v>
      </c>
      <c r="M44" s="46">
        <v>8</v>
      </c>
      <c r="N44" s="45">
        <v>8.5</v>
      </c>
      <c r="O44" s="45">
        <v>8</v>
      </c>
      <c r="P44" s="47">
        <v>3.5</v>
      </c>
      <c r="Q44" s="48" t="s">
        <v>46</v>
      </c>
      <c r="R44" s="48" t="s">
        <v>46</v>
      </c>
      <c r="S44" s="48" t="s">
        <v>46</v>
      </c>
      <c r="T44" s="48" t="s">
        <v>46</v>
      </c>
      <c r="U44" s="49" t="s">
        <v>47</v>
      </c>
      <c r="V44" s="50"/>
      <c r="W44" s="670" t="s">
        <v>48</v>
      </c>
      <c r="X44" s="671" t="s">
        <v>638</v>
      </c>
    </row>
    <row r="45" spans="1:24" s="51" customFormat="1" ht="18" customHeight="1">
      <c r="A45" s="38">
        <f t="shared" si="0"/>
        <v>37</v>
      </c>
      <c r="B45" s="39">
        <v>1820264943</v>
      </c>
      <c r="C45" s="40" t="s">
        <v>183</v>
      </c>
      <c r="D45" s="41" t="s">
        <v>106</v>
      </c>
      <c r="E45" s="42">
        <v>34204</v>
      </c>
      <c r="F45" s="43" t="s">
        <v>44</v>
      </c>
      <c r="G45" s="43" t="s">
        <v>45</v>
      </c>
      <c r="H45" s="44">
        <v>127</v>
      </c>
      <c r="I45" s="45">
        <v>8.52</v>
      </c>
      <c r="J45" s="46">
        <v>8.6</v>
      </c>
      <c r="K45" s="46">
        <v>8.6</v>
      </c>
      <c r="L45" s="46">
        <v>8.6</v>
      </c>
      <c r="M45" s="46">
        <v>9</v>
      </c>
      <c r="N45" s="45">
        <v>8.6</v>
      </c>
      <c r="O45" s="45">
        <v>8.86</v>
      </c>
      <c r="P45" s="47">
        <v>3.85</v>
      </c>
      <c r="Q45" s="48" t="s">
        <v>46</v>
      </c>
      <c r="R45" s="48" t="s">
        <v>46</v>
      </c>
      <c r="S45" s="48" t="s">
        <v>46</v>
      </c>
      <c r="T45" s="48" t="s">
        <v>46</v>
      </c>
      <c r="U45" s="49" t="s">
        <v>85</v>
      </c>
      <c r="V45" s="50"/>
      <c r="W45" s="670" t="s">
        <v>48</v>
      </c>
      <c r="X45" s="671" t="s">
        <v>638</v>
      </c>
    </row>
    <row r="46" spans="1:24" s="51" customFormat="1" ht="18" customHeight="1">
      <c r="A46" s="38">
        <f t="shared" si="0"/>
        <v>38</v>
      </c>
      <c r="B46" s="39">
        <v>1821255392</v>
      </c>
      <c r="C46" s="40" t="s">
        <v>152</v>
      </c>
      <c r="D46" s="41" t="s">
        <v>106</v>
      </c>
      <c r="E46" s="42">
        <v>34627</v>
      </c>
      <c r="F46" s="43" t="s">
        <v>101</v>
      </c>
      <c r="G46" s="43" t="s">
        <v>45</v>
      </c>
      <c r="H46" s="44">
        <v>130</v>
      </c>
      <c r="I46" s="45">
        <v>7.6</v>
      </c>
      <c r="J46" s="46">
        <v>8.4</v>
      </c>
      <c r="K46" s="46">
        <v>8.4</v>
      </c>
      <c r="L46" s="46">
        <v>8.4</v>
      </c>
      <c r="M46" s="46">
        <v>5.5</v>
      </c>
      <c r="N46" s="45">
        <v>8.4</v>
      </c>
      <c r="O46" s="45">
        <v>7.92</v>
      </c>
      <c r="P46" s="47">
        <v>3.4</v>
      </c>
      <c r="Q46" s="48" t="s">
        <v>46</v>
      </c>
      <c r="R46" s="48" t="s">
        <v>46</v>
      </c>
      <c r="S46" s="48" t="s">
        <v>46</v>
      </c>
      <c r="T46" s="48" t="s">
        <v>46</v>
      </c>
      <c r="U46" s="49" t="s">
        <v>47</v>
      </c>
      <c r="V46" s="50"/>
      <c r="W46" s="670" t="s">
        <v>48</v>
      </c>
      <c r="X46" s="671" t="s">
        <v>638</v>
      </c>
    </row>
    <row r="47" spans="1:24" s="51" customFormat="1" ht="18.75" customHeight="1">
      <c r="R47" s="52" t="s">
        <v>30</v>
      </c>
      <c r="U47"/>
    </row>
    <row r="48" spans="1:24" s="51" customFormat="1" ht="21.75" customHeight="1">
      <c r="B48" s="51" t="s">
        <v>31</v>
      </c>
      <c r="E48" s="51" t="s">
        <v>32</v>
      </c>
      <c r="J48" s="51" t="s">
        <v>33</v>
      </c>
      <c r="S48" s="51" t="s">
        <v>34</v>
      </c>
      <c r="U48"/>
    </row>
    <row r="49" spans="1:14" s="53" customFormat="1" ht="20.25" customHeight="1"/>
    <row r="50" spans="1:14" s="53" customFormat="1" ht="20.25" customHeight="1"/>
    <row r="51" spans="1:14" s="53" customFormat="1" ht="20.25" customHeight="1"/>
    <row r="52" spans="1:14" s="53" customFormat="1" ht="20.25" customHeight="1"/>
    <row r="53" spans="1:14" s="53" customFormat="1" ht="17.25" customHeight="1">
      <c r="A53" s="51"/>
      <c r="B53" s="51" t="s">
        <v>35</v>
      </c>
      <c r="C53" s="51"/>
      <c r="E53" s="51" t="s">
        <v>36</v>
      </c>
      <c r="F53" s="51"/>
      <c r="G53" s="51"/>
      <c r="H53" s="51"/>
      <c r="J53" s="51" t="s">
        <v>37</v>
      </c>
      <c r="K53" s="51"/>
      <c r="M53" s="51"/>
      <c r="N53" s="51"/>
    </row>
  </sheetData>
  <mergeCells count="22">
    <mergeCell ref="G5:G7"/>
    <mergeCell ref="H5:H7"/>
    <mergeCell ref="I5:I7"/>
    <mergeCell ref="J5:N5"/>
    <mergeCell ref="A5:A7"/>
    <mergeCell ref="B5:B7"/>
    <mergeCell ref="C5:D7"/>
    <mergeCell ref="E5:E7"/>
    <mergeCell ref="F5:F7"/>
    <mergeCell ref="V5:V7"/>
    <mergeCell ref="W5:W7"/>
    <mergeCell ref="J6:J7"/>
    <mergeCell ref="K6:K7"/>
    <mergeCell ref="L6:L7"/>
    <mergeCell ref="M6:M7"/>
    <mergeCell ref="N6:N7"/>
    <mergeCell ref="O5:P6"/>
    <mergeCell ref="Q5:Q7"/>
    <mergeCell ref="R5:R7"/>
    <mergeCell ref="S5:S7"/>
    <mergeCell ref="T5:T7"/>
    <mergeCell ref="U5:U7"/>
  </mergeCells>
  <conditionalFormatting sqref="J9:N43">
    <cfRule type="cellIs" dxfId="356" priority="53" stopIfTrue="1" operator="lessThan">
      <formula>5.5</formula>
    </cfRule>
  </conditionalFormatting>
  <conditionalFormatting sqref="W13 W19">
    <cfRule type="cellIs" dxfId="355" priority="52" operator="between">
      <formula>0</formula>
      <formula>3.9</formula>
    </cfRule>
  </conditionalFormatting>
  <conditionalFormatting sqref="W13 Q9:R43 W19">
    <cfRule type="cellIs" dxfId="354" priority="51" operator="lessThan">
      <formula>5</formula>
    </cfRule>
  </conditionalFormatting>
  <conditionalFormatting sqref="W13 Q9:R43 W19">
    <cfRule type="cellIs" dxfId="353" priority="50" stopIfTrue="1" operator="notEqual">
      <formula>"CNTN"</formula>
    </cfRule>
  </conditionalFormatting>
  <conditionalFormatting sqref="Q9:R43">
    <cfRule type="notContainsBlanks" dxfId="352" priority="48" stopIfTrue="1">
      <formula>LEN(TRIM(Q9))&gt;0</formula>
    </cfRule>
    <cfRule type="cellIs" dxfId="351" priority="49" operator="between">
      <formula>0</formula>
      <formula>3.9</formula>
    </cfRule>
  </conditionalFormatting>
  <conditionalFormatting sqref="Q9:T43">
    <cfRule type="notContainsBlanks" priority="47" stopIfTrue="1">
      <formula>LEN(TRIM(Q9))&gt;0</formula>
    </cfRule>
  </conditionalFormatting>
  <conditionalFormatting sqref="S9:T43">
    <cfRule type="cellIs" dxfId="350" priority="46" stopIfTrue="1" operator="equal">
      <formula>0</formula>
    </cfRule>
  </conditionalFormatting>
  <conditionalFormatting sqref="J44:N44">
    <cfRule type="cellIs" dxfId="349" priority="45" stopIfTrue="1" operator="lessThan">
      <formula>5.5</formula>
    </cfRule>
  </conditionalFormatting>
  <conditionalFormatting sqref="Q44:R44">
    <cfRule type="cellIs" dxfId="348" priority="43" operator="lessThan">
      <formula>5</formula>
    </cfRule>
  </conditionalFormatting>
  <conditionalFormatting sqref="Q44:R44">
    <cfRule type="cellIs" dxfId="347" priority="42" stopIfTrue="1" operator="notEqual">
      <formula>"CNTN"</formula>
    </cfRule>
  </conditionalFormatting>
  <conditionalFormatting sqref="Q44:R44">
    <cfRule type="notContainsBlanks" dxfId="346" priority="40" stopIfTrue="1">
      <formula>LEN(TRIM(Q44))&gt;0</formula>
    </cfRule>
    <cfRule type="cellIs" dxfId="345" priority="41" operator="between">
      <formula>0</formula>
      <formula>3.9</formula>
    </cfRule>
  </conditionalFormatting>
  <conditionalFormatting sqref="Q44:T44">
    <cfRule type="notContainsBlanks" priority="39" stopIfTrue="1">
      <formula>LEN(TRIM(Q44))&gt;0</formula>
    </cfRule>
  </conditionalFormatting>
  <conditionalFormatting sqref="S44:T44">
    <cfRule type="cellIs" dxfId="344" priority="38" stopIfTrue="1" operator="equal">
      <formula>0</formula>
    </cfRule>
  </conditionalFormatting>
  <conditionalFormatting sqref="J45:N45">
    <cfRule type="cellIs" dxfId="343" priority="37" stopIfTrue="1" operator="lessThan">
      <formula>5.5</formula>
    </cfRule>
  </conditionalFormatting>
  <conditionalFormatting sqref="Q45:R45">
    <cfRule type="cellIs" dxfId="342" priority="35" operator="lessThan">
      <formula>5</formula>
    </cfRule>
  </conditionalFormatting>
  <conditionalFormatting sqref="Q45:R45">
    <cfRule type="cellIs" dxfId="341" priority="34" stopIfTrue="1" operator="notEqual">
      <formula>"CNTN"</formula>
    </cfRule>
  </conditionalFormatting>
  <conditionalFormatting sqref="Q45:R45">
    <cfRule type="notContainsBlanks" dxfId="340" priority="32" stopIfTrue="1">
      <formula>LEN(TRIM(Q45))&gt;0</formula>
    </cfRule>
    <cfRule type="cellIs" dxfId="339" priority="33" operator="between">
      <formula>0</formula>
      <formula>3.9</formula>
    </cfRule>
  </conditionalFormatting>
  <conditionalFormatting sqref="Q45:T45">
    <cfRule type="notContainsBlanks" priority="31" stopIfTrue="1">
      <formula>LEN(TRIM(Q45))&gt;0</formula>
    </cfRule>
  </conditionalFormatting>
  <conditionalFormatting sqref="S45:T45">
    <cfRule type="cellIs" dxfId="338" priority="30" stopIfTrue="1" operator="equal">
      <formula>0</formula>
    </cfRule>
  </conditionalFormatting>
  <conditionalFormatting sqref="J46:N46">
    <cfRule type="cellIs" dxfId="337" priority="29" stopIfTrue="1" operator="lessThan">
      <formula>5.5</formula>
    </cfRule>
  </conditionalFormatting>
  <conditionalFormatting sqref="Q46:R46">
    <cfRule type="cellIs" dxfId="336" priority="27" operator="lessThan">
      <formula>5</formula>
    </cfRule>
  </conditionalFormatting>
  <conditionalFormatting sqref="Q46:R46">
    <cfRule type="cellIs" dxfId="335" priority="26" stopIfTrue="1" operator="notEqual">
      <formula>"CNTN"</formula>
    </cfRule>
  </conditionalFormatting>
  <conditionalFormatting sqref="Q46:R46">
    <cfRule type="notContainsBlanks" dxfId="334" priority="24" stopIfTrue="1">
      <formula>LEN(TRIM(Q46))&gt;0</formula>
    </cfRule>
    <cfRule type="cellIs" dxfId="333" priority="25" operator="between">
      <formula>0</formula>
      <formula>3.9</formula>
    </cfRule>
  </conditionalFormatting>
  <conditionalFormatting sqref="Q46:T46">
    <cfRule type="notContainsBlanks" priority="23" stopIfTrue="1">
      <formula>LEN(TRIM(Q46))&gt;0</formula>
    </cfRule>
  </conditionalFormatting>
  <conditionalFormatting sqref="S46:T46">
    <cfRule type="cellIs" dxfId="332" priority="22" stopIfTrue="1" operator="equal">
      <formula>0</formula>
    </cfRule>
  </conditionalFormatting>
  <conditionalFormatting sqref="W9:W12">
    <cfRule type="cellIs" dxfId="331" priority="21" operator="between">
      <formula>0</formula>
      <formula>3.9</formula>
    </cfRule>
  </conditionalFormatting>
  <conditionalFormatting sqref="W9:W12">
    <cfRule type="cellIs" dxfId="330" priority="20" operator="lessThan">
      <formula>5</formula>
    </cfRule>
  </conditionalFormatting>
  <conditionalFormatting sqref="W9:W12">
    <cfRule type="cellIs" dxfId="329" priority="19" stopIfTrue="1" operator="notEqual">
      <formula>"CNTN"</formula>
    </cfRule>
  </conditionalFormatting>
  <conditionalFormatting sqref="W14:W18">
    <cfRule type="cellIs" dxfId="328" priority="18" operator="between">
      <formula>0</formula>
      <formula>3.9</formula>
    </cfRule>
  </conditionalFormatting>
  <conditionalFormatting sqref="W14:W18">
    <cfRule type="cellIs" dxfId="327" priority="17" operator="lessThan">
      <formula>5</formula>
    </cfRule>
  </conditionalFormatting>
  <conditionalFormatting sqref="W14:W18">
    <cfRule type="cellIs" dxfId="326" priority="16" stopIfTrue="1" operator="notEqual">
      <formula>"CNTN"</formula>
    </cfRule>
  </conditionalFormatting>
  <conditionalFormatting sqref="W20:W24">
    <cfRule type="cellIs" dxfId="325" priority="15" operator="between">
      <formula>0</formula>
      <formula>3.9</formula>
    </cfRule>
  </conditionalFormatting>
  <conditionalFormatting sqref="W20:W24">
    <cfRule type="cellIs" dxfId="324" priority="14" operator="lessThan">
      <formula>5</formula>
    </cfRule>
  </conditionalFormatting>
  <conditionalFormatting sqref="W20:W24">
    <cfRule type="cellIs" dxfId="323" priority="13" stopIfTrue="1" operator="notEqual">
      <formula>"CNTN"</formula>
    </cfRule>
  </conditionalFormatting>
  <conditionalFormatting sqref="W25:W30">
    <cfRule type="cellIs" dxfId="322" priority="12" operator="between">
      <formula>0</formula>
      <formula>3.9</formula>
    </cfRule>
  </conditionalFormatting>
  <conditionalFormatting sqref="W25:W30">
    <cfRule type="cellIs" dxfId="321" priority="11" operator="lessThan">
      <formula>5</formula>
    </cfRule>
  </conditionalFormatting>
  <conditionalFormatting sqref="W25:W30">
    <cfRule type="cellIs" dxfId="320" priority="10" stopIfTrue="1" operator="notEqual">
      <formula>"CNTN"</formula>
    </cfRule>
  </conditionalFormatting>
  <conditionalFormatting sqref="W31:W36">
    <cfRule type="cellIs" dxfId="319" priority="9" operator="between">
      <formula>0</formula>
      <formula>3.9</formula>
    </cfRule>
  </conditionalFormatting>
  <conditionalFormatting sqref="W31:W36">
    <cfRule type="cellIs" dxfId="318" priority="8" operator="lessThan">
      <formula>5</formula>
    </cfRule>
  </conditionalFormatting>
  <conditionalFormatting sqref="W31:W36">
    <cfRule type="cellIs" dxfId="317" priority="7" stopIfTrue="1" operator="notEqual">
      <formula>"CNTN"</formula>
    </cfRule>
  </conditionalFormatting>
  <conditionalFormatting sqref="W37:W42">
    <cfRule type="cellIs" dxfId="316" priority="6" operator="between">
      <formula>0</formula>
      <formula>3.9</formula>
    </cfRule>
  </conditionalFormatting>
  <conditionalFormatting sqref="W37:W42">
    <cfRule type="cellIs" dxfId="315" priority="5" operator="lessThan">
      <formula>5</formula>
    </cfRule>
  </conditionalFormatting>
  <conditionalFormatting sqref="W37:W42">
    <cfRule type="cellIs" dxfId="314" priority="4" stopIfTrue="1" operator="notEqual">
      <formula>"CNTN"</formula>
    </cfRule>
  </conditionalFormatting>
  <conditionalFormatting sqref="W43:W46">
    <cfRule type="cellIs" dxfId="313" priority="3" operator="between">
      <formula>0</formula>
      <formula>3.9</formula>
    </cfRule>
  </conditionalFormatting>
  <conditionalFormatting sqref="W43:W46">
    <cfRule type="cellIs" dxfId="312" priority="2" operator="lessThan">
      <formula>5</formula>
    </cfRule>
  </conditionalFormatting>
  <conditionalFormatting sqref="W43:W46">
    <cfRule type="cellIs" dxfId="311" priority="1" stopIfTrue="1" operator="notEqual">
      <formula>"CNTN"</formula>
    </cfRule>
  </conditionalFormatting>
  <pageMargins left="0.11811023622047245" right="0" top="7.874015748031496E-2" bottom="0" header="0" footer="0"/>
  <pageSetup paperSize="9" orientation="landscape" r:id="rId1"/>
  <headerFooter>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28"/>
  <sheetViews>
    <sheetView zoomScale="85" zoomScaleNormal="85" workbookViewId="0">
      <pane xSplit="4" ySplit="8" topLeftCell="E12" activePane="bottomRight" state="frozen"/>
      <selection activeCell="L16" sqref="L16"/>
      <selection pane="topRight" activeCell="L16" sqref="L16"/>
      <selection pane="bottomLeft" activeCell="L16" sqref="L16"/>
      <selection pane="bottomRight" activeCell="T14" sqref="T14"/>
    </sheetView>
  </sheetViews>
  <sheetFormatPr defaultRowHeight="21" customHeight="1"/>
  <cols>
    <col min="1" max="1" width="4.85546875" style="74" customWidth="1"/>
    <col min="2" max="2" width="12.42578125" style="74" customWidth="1"/>
    <col min="3" max="3" width="15.85546875" style="74" customWidth="1"/>
    <col min="4" max="4" width="8.5703125" style="74" customWidth="1"/>
    <col min="5" max="5" width="10.140625" style="74" customWidth="1"/>
    <col min="6" max="6" width="10" style="74" customWidth="1"/>
    <col min="7" max="8" width="5.140625" style="74" customWidth="1"/>
    <col min="9" max="9" width="7.7109375" style="74" customWidth="1"/>
    <col min="10" max="15" width="5.42578125" style="74" customWidth="1"/>
    <col min="16" max="17" width="4.42578125" style="74" customWidth="1"/>
    <col min="18" max="18" width="6.5703125" style="74" customWidth="1"/>
    <col min="19" max="19" width="10" style="74" customWidth="1"/>
    <col min="20" max="20" width="9.140625" style="74" customWidth="1"/>
    <col min="21" max="21" width="7.42578125" style="74" customWidth="1"/>
    <col min="22" max="22" width="7.85546875" style="74" customWidth="1"/>
    <col min="23" max="23" width="9.140625" style="75" customWidth="1"/>
    <col min="24" max="24" width="10.85546875" style="74" customWidth="1"/>
    <col min="25" max="250" width="9.140625" style="74"/>
    <col min="251" max="251" width="4.85546875" style="74" customWidth="1"/>
    <col min="252" max="252" width="12.42578125" style="74" customWidth="1"/>
    <col min="253" max="253" width="15.85546875" style="74" customWidth="1"/>
    <col min="254" max="254" width="8.5703125" style="74" customWidth="1"/>
    <col min="255" max="255" width="10.140625" style="74" customWidth="1"/>
    <col min="256" max="256" width="10" style="74" customWidth="1"/>
    <col min="257" max="258" width="5.140625" style="74" customWidth="1"/>
    <col min="259" max="259" width="7.7109375" style="74" customWidth="1"/>
    <col min="260" max="265" width="5.42578125" style="74" customWidth="1"/>
    <col min="266" max="267" width="4.42578125" style="74" customWidth="1"/>
    <col min="268" max="268" width="6.5703125" style="74" customWidth="1"/>
    <col min="269" max="269" width="10" style="74" customWidth="1"/>
    <col min="270" max="270" width="9.140625" style="74" customWidth="1"/>
    <col min="271" max="271" width="10.85546875" style="74" customWidth="1"/>
    <col min="272" max="272" width="6" style="74" customWidth="1"/>
    <col min="273" max="274" width="5.85546875" style="74" customWidth="1"/>
    <col min="275" max="275" width="10.28515625" style="74" customWidth="1"/>
    <col min="276" max="276" width="10.7109375" style="74" customWidth="1"/>
    <col min="277" max="277" width="7.42578125" style="74" customWidth="1"/>
    <col min="278" max="278" width="7.85546875" style="74" customWidth="1"/>
    <col min="279" max="279" width="9.140625" style="74" customWidth="1"/>
    <col min="280" max="280" width="10.85546875" style="74" customWidth="1"/>
    <col min="281" max="506" width="9.140625" style="74"/>
    <col min="507" max="507" width="4.85546875" style="74" customWidth="1"/>
    <col min="508" max="508" width="12.42578125" style="74" customWidth="1"/>
    <col min="509" max="509" width="15.85546875" style="74" customWidth="1"/>
    <col min="510" max="510" width="8.5703125" style="74" customWidth="1"/>
    <col min="511" max="511" width="10.140625" style="74" customWidth="1"/>
    <col min="512" max="512" width="10" style="74" customWidth="1"/>
    <col min="513" max="514" width="5.140625" style="74" customWidth="1"/>
    <col min="515" max="515" width="7.7109375" style="74" customWidth="1"/>
    <col min="516" max="521" width="5.42578125" style="74" customWidth="1"/>
    <col min="522" max="523" width="4.42578125" style="74" customWidth="1"/>
    <col min="524" max="524" width="6.5703125" style="74" customWidth="1"/>
    <col min="525" max="525" width="10" style="74" customWidth="1"/>
    <col min="526" max="526" width="9.140625" style="74" customWidth="1"/>
    <col min="527" max="527" width="10.85546875" style="74" customWidth="1"/>
    <col min="528" max="528" width="6" style="74" customWidth="1"/>
    <col min="529" max="530" width="5.85546875" style="74" customWidth="1"/>
    <col min="531" max="531" width="10.28515625" style="74" customWidth="1"/>
    <col min="532" max="532" width="10.7109375" style="74" customWidth="1"/>
    <col min="533" max="533" width="7.42578125" style="74" customWidth="1"/>
    <col min="534" max="534" width="7.85546875" style="74" customWidth="1"/>
    <col min="535" max="535" width="9.140625" style="74" customWidth="1"/>
    <col min="536" max="536" width="10.85546875" style="74" customWidth="1"/>
    <col min="537" max="762" width="9.140625" style="74"/>
    <col min="763" max="763" width="4.85546875" style="74" customWidth="1"/>
    <col min="764" max="764" width="12.42578125" style="74" customWidth="1"/>
    <col min="765" max="765" width="15.85546875" style="74" customWidth="1"/>
    <col min="766" max="766" width="8.5703125" style="74" customWidth="1"/>
    <col min="767" max="767" width="10.140625" style="74" customWidth="1"/>
    <col min="768" max="768" width="10" style="74" customWidth="1"/>
    <col min="769" max="770" width="5.140625" style="74" customWidth="1"/>
    <col min="771" max="771" width="7.7109375" style="74" customWidth="1"/>
    <col min="772" max="777" width="5.42578125" style="74" customWidth="1"/>
    <col min="778" max="779" width="4.42578125" style="74" customWidth="1"/>
    <col min="780" max="780" width="6.5703125" style="74" customWidth="1"/>
    <col min="781" max="781" width="10" style="74" customWidth="1"/>
    <col min="782" max="782" width="9.140625" style="74" customWidth="1"/>
    <col min="783" max="783" width="10.85546875" style="74" customWidth="1"/>
    <col min="784" max="784" width="6" style="74" customWidth="1"/>
    <col min="785" max="786" width="5.85546875" style="74" customWidth="1"/>
    <col min="787" max="787" width="10.28515625" style="74" customWidth="1"/>
    <col min="788" max="788" width="10.7109375" style="74" customWidth="1"/>
    <col min="789" max="789" width="7.42578125" style="74" customWidth="1"/>
    <col min="790" max="790" width="7.85546875" style="74" customWidth="1"/>
    <col min="791" max="791" width="9.140625" style="74" customWidth="1"/>
    <col min="792" max="792" width="10.85546875" style="74" customWidth="1"/>
    <col min="793" max="1018" width="9.140625" style="74"/>
    <col min="1019" max="1019" width="4.85546875" style="74" customWidth="1"/>
    <col min="1020" max="1020" width="12.42578125" style="74" customWidth="1"/>
    <col min="1021" max="1021" width="15.85546875" style="74" customWidth="1"/>
    <col min="1022" max="1022" width="8.5703125" style="74" customWidth="1"/>
    <col min="1023" max="1023" width="10.140625" style="74" customWidth="1"/>
    <col min="1024" max="1024" width="10" style="74" customWidth="1"/>
    <col min="1025" max="1026" width="5.140625" style="74" customWidth="1"/>
    <col min="1027" max="1027" width="7.7109375" style="74" customWidth="1"/>
    <col min="1028" max="1033" width="5.42578125" style="74" customWidth="1"/>
    <col min="1034" max="1035" width="4.42578125" style="74" customWidth="1"/>
    <col min="1036" max="1036" width="6.5703125" style="74" customWidth="1"/>
    <col min="1037" max="1037" width="10" style="74" customWidth="1"/>
    <col min="1038" max="1038" width="9.140625" style="74" customWidth="1"/>
    <col min="1039" max="1039" width="10.85546875" style="74" customWidth="1"/>
    <col min="1040" max="1040" width="6" style="74" customWidth="1"/>
    <col min="1041" max="1042" width="5.85546875" style="74" customWidth="1"/>
    <col min="1043" max="1043" width="10.28515625" style="74" customWidth="1"/>
    <col min="1044" max="1044" width="10.7109375" style="74" customWidth="1"/>
    <col min="1045" max="1045" width="7.42578125" style="74" customWidth="1"/>
    <col min="1046" max="1046" width="7.85546875" style="74" customWidth="1"/>
    <col min="1047" max="1047" width="9.140625" style="74" customWidth="1"/>
    <col min="1048" max="1048" width="10.85546875" style="74" customWidth="1"/>
    <col min="1049" max="1274" width="9.140625" style="74"/>
    <col min="1275" max="1275" width="4.85546875" style="74" customWidth="1"/>
    <col min="1276" max="1276" width="12.42578125" style="74" customWidth="1"/>
    <col min="1277" max="1277" width="15.85546875" style="74" customWidth="1"/>
    <col min="1278" max="1278" width="8.5703125" style="74" customWidth="1"/>
    <col min="1279" max="1279" width="10.140625" style="74" customWidth="1"/>
    <col min="1280" max="1280" width="10" style="74" customWidth="1"/>
    <col min="1281" max="1282" width="5.140625" style="74" customWidth="1"/>
    <col min="1283" max="1283" width="7.7109375" style="74" customWidth="1"/>
    <col min="1284" max="1289" width="5.42578125" style="74" customWidth="1"/>
    <col min="1290" max="1291" width="4.42578125" style="74" customWidth="1"/>
    <col min="1292" max="1292" width="6.5703125" style="74" customWidth="1"/>
    <col min="1293" max="1293" width="10" style="74" customWidth="1"/>
    <col min="1294" max="1294" width="9.140625" style="74" customWidth="1"/>
    <col min="1295" max="1295" width="10.85546875" style="74" customWidth="1"/>
    <col min="1296" max="1296" width="6" style="74" customWidth="1"/>
    <col min="1297" max="1298" width="5.85546875" style="74" customWidth="1"/>
    <col min="1299" max="1299" width="10.28515625" style="74" customWidth="1"/>
    <col min="1300" max="1300" width="10.7109375" style="74" customWidth="1"/>
    <col min="1301" max="1301" width="7.42578125" style="74" customWidth="1"/>
    <col min="1302" max="1302" width="7.85546875" style="74" customWidth="1"/>
    <col min="1303" max="1303" width="9.140625" style="74" customWidth="1"/>
    <col min="1304" max="1304" width="10.85546875" style="74" customWidth="1"/>
    <col min="1305" max="1530" width="9.140625" style="74"/>
    <col min="1531" max="1531" width="4.85546875" style="74" customWidth="1"/>
    <col min="1532" max="1532" width="12.42578125" style="74" customWidth="1"/>
    <col min="1533" max="1533" width="15.85546875" style="74" customWidth="1"/>
    <col min="1534" max="1534" width="8.5703125" style="74" customWidth="1"/>
    <col min="1535" max="1535" width="10.140625" style="74" customWidth="1"/>
    <col min="1536" max="1536" width="10" style="74" customWidth="1"/>
    <col min="1537" max="1538" width="5.140625" style="74" customWidth="1"/>
    <col min="1539" max="1539" width="7.7109375" style="74" customWidth="1"/>
    <col min="1540" max="1545" width="5.42578125" style="74" customWidth="1"/>
    <col min="1546" max="1547" width="4.42578125" style="74" customWidth="1"/>
    <col min="1548" max="1548" width="6.5703125" style="74" customWidth="1"/>
    <col min="1549" max="1549" width="10" style="74" customWidth="1"/>
    <col min="1550" max="1550" width="9.140625" style="74" customWidth="1"/>
    <col min="1551" max="1551" width="10.85546875" style="74" customWidth="1"/>
    <col min="1552" max="1552" width="6" style="74" customWidth="1"/>
    <col min="1553" max="1554" width="5.85546875" style="74" customWidth="1"/>
    <col min="1555" max="1555" width="10.28515625" style="74" customWidth="1"/>
    <col min="1556" max="1556" width="10.7109375" style="74" customWidth="1"/>
    <col min="1557" max="1557" width="7.42578125" style="74" customWidth="1"/>
    <col min="1558" max="1558" width="7.85546875" style="74" customWidth="1"/>
    <col min="1559" max="1559" width="9.140625" style="74" customWidth="1"/>
    <col min="1560" max="1560" width="10.85546875" style="74" customWidth="1"/>
    <col min="1561" max="1786" width="9.140625" style="74"/>
    <col min="1787" max="1787" width="4.85546875" style="74" customWidth="1"/>
    <col min="1788" max="1788" width="12.42578125" style="74" customWidth="1"/>
    <col min="1789" max="1789" width="15.85546875" style="74" customWidth="1"/>
    <col min="1790" max="1790" width="8.5703125" style="74" customWidth="1"/>
    <col min="1791" max="1791" width="10.140625" style="74" customWidth="1"/>
    <col min="1792" max="1792" width="10" style="74" customWidth="1"/>
    <col min="1793" max="1794" width="5.140625" style="74" customWidth="1"/>
    <col min="1795" max="1795" width="7.7109375" style="74" customWidth="1"/>
    <col min="1796" max="1801" width="5.42578125" style="74" customWidth="1"/>
    <col min="1802" max="1803" width="4.42578125" style="74" customWidth="1"/>
    <col min="1804" max="1804" width="6.5703125" style="74" customWidth="1"/>
    <col min="1805" max="1805" width="10" style="74" customWidth="1"/>
    <col min="1806" max="1806" width="9.140625" style="74" customWidth="1"/>
    <col min="1807" max="1807" width="10.85546875" style="74" customWidth="1"/>
    <col min="1808" max="1808" width="6" style="74" customWidth="1"/>
    <col min="1809" max="1810" width="5.85546875" style="74" customWidth="1"/>
    <col min="1811" max="1811" width="10.28515625" style="74" customWidth="1"/>
    <col min="1812" max="1812" width="10.7109375" style="74" customWidth="1"/>
    <col min="1813" max="1813" width="7.42578125" style="74" customWidth="1"/>
    <col min="1814" max="1814" width="7.85546875" style="74" customWidth="1"/>
    <col min="1815" max="1815" width="9.140625" style="74" customWidth="1"/>
    <col min="1816" max="1816" width="10.85546875" style="74" customWidth="1"/>
    <col min="1817" max="2042" width="9.140625" style="74"/>
    <col min="2043" max="2043" width="4.85546875" style="74" customWidth="1"/>
    <col min="2044" max="2044" width="12.42578125" style="74" customWidth="1"/>
    <col min="2045" max="2045" width="15.85546875" style="74" customWidth="1"/>
    <col min="2046" max="2046" width="8.5703125" style="74" customWidth="1"/>
    <col min="2047" max="2047" width="10.140625" style="74" customWidth="1"/>
    <col min="2048" max="2048" width="10" style="74" customWidth="1"/>
    <col min="2049" max="2050" width="5.140625" style="74" customWidth="1"/>
    <col min="2051" max="2051" width="7.7109375" style="74" customWidth="1"/>
    <col min="2052" max="2057" width="5.42578125" style="74" customWidth="1"/>
    <col min="2058" max="2059" width="4.42578125" style="74" customWidth="1"/>
    <col min="2060" max="2060" width="6.5703125" style="74" customWidth="1"/>
    <col min="2061" max="2061" width="10" style="74" customWidth="1"/>
    <col min="2062" max="2062" width="9.140625" style="74" customWidth="1"/>
    <col min="2063" max="2063" width="10.85546875" style="74" customWidth="1"/>
    <col min="2064" max="2064" width="6" style="74" customWidth="1"/>
    <col min="2065" max="2066" width="5.85546875" style="74" customWidth="1"/>
    <col min="2067" max="2067" width="10.28515625" style="74" customWidth="1"/>
    <col min="2068" max="2068" width="10.7109375" style="74" customWidth="1"/>
    <col min="2069" max="2069" width="7.42578125" style="74" customWidth="1"/>
    <col min="2070" max="2070" width="7.85546875" style="74" customWidth="1"/>
    <col min="2071" max="2071" width="9.140625" style="74" customWidth="1"/>
    <col min="2072" max="2072" width="10.85546875" style="74" customWidth="1"/>
    <col min="2073" max="2298" width="9.140625" style="74"/>
    <col min="2299" max="2299" width="4.85546875" style="74" customWidth="1"/>
    <col min="2300" max="2300" width="12.42578125" style="74" customWidth="1"/>
    <col min="2301" max="2301" width="15.85546875" style="74" customWidth="1"/>
    <col min="2302" max="2302" width="8.5703125" style="74" customWidth="1"/>
    <col min="2303" max="2303" width="10.140625" style="74" customWidth="1"/>
    <col min="2304" max="2304" width="10" style="74" customWidth="1"/>
    <col min="2305" max="2306" width="5.140625" style="74" customWidth="1"/>
    <col min="2307" max="2307" width="7.7109375" style="74" customWidth="1"/>
    <col min="2308" max="2313" width="5.42578125" style="74" customWidth="1"/>
    <col min="2314" max="2315" width="4.42578125" style="74" customWidth="1"/>
    <col min="2316" max="2316" width="6.5703125" style="74" customWidth="1"/>
    <col min="2317" max="2317" width="10" style="74" customWidth="1"/>
    <col min="2318" max="2318" width="9.140625" style="74" customWidth="1"/>
    <col min="2319" max="2319" width="10.85546875" style="74" customWidth="1"/>
    <col min="2320" max="2320" width="6" style="74" customWidth="1"/>
    <col min="2321" max="2322" width="5.85546875" style="74" customWidth="1"/>
    <col min="2323" max="2323" width="10.28515625" style="74" customWidth="1"/>
    <col min="2324" max="2324" width="10.7109375" style="74" customWidth="1"/>
    <col min="2325" max="2325" width="7.42578125" style="74" customWidth="1"/>
    <col min="2326" max="2326" width="7.85546875" style="74" customWidth="1"/>
    <col min="2327" max="2327" width="9.140625" style="74" customWidth="1"/>
    <col min="2328" max="2328" width="10.85546875" style="74" customWidth="1"/>
    <col min="2329" max="2554" width="9.140625" style="74"/>
    <col min="2555" max="2555" width="4.85546875" style="74" customWidth="1"/>
    <col min="2556" max="2556" width="12.42578125" style="74" customWidth="1"/>
    <col min="2557" max="2557" width="15.85546875" style="74" customWidth="1"/>
    <col min="2558" max="2558" width="8.5703125" style="74" customWidth="1"/>
    <col min="2559" max="2559" width="10.140625" style="74" customWidth="1"/>
    <col min="2560" max="2560" width="10" style="74" customWidth="1"/>
    <col min="2561" max="2562" width="5.140625" style="74" customWidth="1"/>
    <col min="2563" max="2563" width="7.7109375" style="74" customWidth="1"/>
    <col min="2564" max="2569" width="5.42578125" style="74" customWidth="1"/>
    <col min="2570" max="2571" width="4.42578125" style="74" customWidth="1"/>
    <col min="2572" max="2572" width="6.5703125" style="74" customWidth="1"/>
    <col min="2573" max="2573" width="10" style="74" customWidth="1"/>
    <col min="2574" max="2574" width="9.140625" style="74" customWidth="1"/>
    <col min="2575" max="2575" width="10.85546875" style="74" customWidth="1"/>
    <col min="2576" max="2576" width="6" style="74" customWidth="1"/>
    <col min="2577" max="2578" width="5.85546875" style="74" customWidth="1"/>
    <col min="2579" max="2579" width="10.28515625" style="74" customWidth="1"/>
    <col min="2580" max="2580" width="10.7109375" style="74" customWidth="1"/>
    <col min="2581" max="2581" width="7.42578125" style="74" customWidth="1"/>
    <col min="2582" max="2582" width="7.85546875" style="74" customWidth="1"/>
    <col min="2583" max="2583" width="9.140625" style="74" customWidth="1"/>
    <col min="2584" max="2584" width="10.85546875" style="74" customWidth="1"/>
    <col min="2585" max="2810" width="9.140625" style="74"/>
    <col min="2811" max="2811" width="4.85546875" style="74" customWidth="1"/>
    <col min="2812" max="2812" width="12.42578125" style="74" customWidth="1"/>
    <col min="2813" max="2813" width="15.85546875" style="74" customWidth="1"/>
    <col min="2814" max="2814" width="8.5703125" style="74" customWidth="1"/>
    <col min="2815" max="2815" width="10.140625" style="74" customWidth="1"/>
    <col min="2816" max="2816" width="10" style="74" customWidth="1"/>
    <col min="2817" max="2818" width="5.140625" style="74" customWidth="1"/>
    <col min="2819" max="2819" width="7.7109375" style="74" customWidth="1"/>
    <col min="2820" max="2825" width="5.42578125" style="74" customWidth="1"/>
    <col min="2826" max="2827" width="4.42578125" style="74" customWidth="1"/>
    <col min="2828" max="2828" width="6.5703125" style="74" customWidth="1"/>
    <col min="2829" max="2829" width="10" style="74" customWidth="1"/>
    <col min="2830" max="2830" width="9.140625" style="74" customWidth="1"/>
    <col min="2831" max="2831" width="10.85546875" style="74" customWidth="1"/>
    <col min="2832" max="2832" width="6" style="74" customWidth="1"/>
    <col min="2833" max="2834" width="5.85546875" style="74" customWidth="1"/>
    <col min="2835" max="2835" width="10.28515625" style="74" customWidth="1"/>
    <col min="2836" max="2836" width="10.7109375" style="74" customWidth="1"/>
    <col min="2837" max="2837" width="7.42578125" style="74" customWidth="1"/>
    <col min="2838" max="2838" width="7.85546875" style="74" customWidth="1"/>
    <col min="2839" max="2839" width="9.140625" style="74" customWidth="1"/>
    <col min="2840" max="2840" width="10.85546875" style="74" customWidth="1"/>
    <col min="2841" max="3066" width="9.140625" style="74"/>
    <col min="3067" max="3067" width="4.85546875" style="74" customWidth="1"/>
    <col min="3068" max="3068" width="12.42578125" style="74" customWidth="1"/>
    <col min="3069" max="3069" width="15.85546875" style="74" customWidth="1"/>
    <col min="3070" max="3070" width="8.5703125" style="74" customWidth="1"/>
    <col min="3071" max="3071" width="10.140625" style="74" customWidth="1"/>
    <col min="3072" max="3072" width="10" style="74" customWidth="1"/>
    <col min="3073" max="3074" width="5.140625" style="74" customWidth="1"/>
    <col min="3075" max="3075" width="7.7109375" style="74" customWidth="1"/>
    <col min="3076" max="3081" width="5.42578125" style="74" customWidth="1"/>
    <col min="3082" max="3083" width="4.42578125" style="74" customWidth="1"/>
    <col min="3084" max="3084" width="6.5703125" style="74" customWidth="1"/>
    <col min="3085" max="3085" width="10" style="74" customWidth="1"/>
    <col min="3086" max="3086" width="9.140625" style="74" customWidth="1"/>
    <col min="3087" max="3087" width="10.85546875" style="74" customWidth="1"/>
    <col min="3088" max="3088" width="6" style="74" customWidth="1"/>
    <col min="3089" max="3090" width="5.85546875" style="74" customWidth="1"/>
    <col min="3091" max="3091" width="10.28515625" style="74" customWidth="1"/>
    <col min="3092" max="3092" width="10.7109375" style="74" customWidth="1"/>
    <col min="3093" max="3093" width="7.42578125" style="74" customWidth="1"/>
    <col min="3094" max="3094" width="7.85546875" style="74" customWidth="1"/>
    <col min="3095" max="3095" width="9.140625" style="74" customWidth="1"/>
    <col min="3096" max="3096" width="10.85546875" style="74" customWidth="1"/>
    <col min="3097" max="3322" width="9.140625" style="74"/>
    <col min="3323" max="3323" width="4.85546875" style="74" customWidth="1"/>
    <col min="3324" max="3324" width="12.42578125" style="74" customWidth="1"/>
    <col min="3325" max="3325" width="15.85546875" style="74" customWidth="1"/>
    <col min="3326" max="3326" width="8.5703125" style="74" customWidth="1"/>
    <col min="3327" max="3327" width="10.140625" style="74" customWidth="1"/>
    <col min="3328" max="3328" width="10" style="74" customWidth="1"/>
    <col min="3329" max="3330" width="5.140625" style="74" customWidth="1"/>
    <col min="3331" max="3331" width="7.7109375" style="74" customWidth="1"/>
    <col min="3332" max="3337" width="5.42578125" style="74" customWidth="1"/>
    <col min="3338" max="3339" width="4.42578125" style="74" customWidth="1"/>
    <col min="3340" max="3340" width="6.5703125" style="74" customWidth="1"/>
    <col min="3341" max="3341" width="10" style="74" customWidth="1"/>
    <col min="3342" max="3342" width="9.140625" style="74" customWidth="1"/>
    <col min="3343" max="3343" width="10.85546875" style="74" customWidth="1"/>
    <col min="3344" max="3344" width="6" style="74" customWidth="1"/>
    <col min="3345" max="3346" width="5.85546875" style="74" customWidth="1"/>
    <col min="3347" max="3347" width="10.28515625" style="74" customWidth="1"/>
    <col min="3348" max="3348" width="10.7109375" style="74" customWidth="1"/>
    <col min="3349" max="3349" width="7.42578125" style="74" customWidth="1"/>
    <col min="3350" max="3350" width="7.85546875" style="74" customWidth="1"/>
    <col min="3351" max="3351" width="9.140625" style="74" customWidth="1"/>
    <col min="3352" max="3352" width="10.85546875" style="74" customWidth="1"/>
    <col min="3353" max="3578" width="9.140625" style="74"/>
    <col min="3579" max="3579" width="4.85546875" style="74" customWidth="1"/>
    <col min="3580" max="3580" width="12.42578125" style="74" customWidth="1"/>
    <col min="3581" max="3581" width="15.85546875" style="74" customWidth="1"/>
    <col min="3582" max="3582" width="8.5703125" style="74" customWidth="1"/>
    <col min="3583" max="3583" width="10.140625" style="74" customWidth="1"/>
    <col min="3584" max="3584" width="10" style="74" customWidth="1"/>
    <col min="3585" max="3586" width="5.140625" style="74" customWidth="1"/>
    <col min="3587" max="3587" width="7.7109375" style="74" customWidth="1"/>
    <col min="3588" max="3593" width="5.42578125" style="74" customWidth="1"/>
    <col min="3594" max="3595" width="4.42578125" style="74" customWidth="1"/>
    <col min="3596" max="3596" width="6.5703125" style="74" customWidth="1"/>
    <col min="3597" max="3597" width="10" style="74" customWidth="1"/>
    <col min="3598" max="3598" width="9.140625" style="74" customWidth="1"/>
    <col min="3599" max="3599" width="10.85546875" style="74" customWidth="1"/>
    <col min="3600" max="3600" width="6" style="74" customWidth="1"/>
    <col min="3601" max="3602" width="5.85546875" style="74" customWidth="1"/>
    <col min="3603" max="3603" width="10.28515625" style="74" customWidth="1"/>
    <col min="3604" max="3604" width="10.7109375" style="74" customWidth="1"/>
    <col min="3605" max="3605" width="7.42578125" style="74" customWidth="1"/>
    <col min="3606" max="3606" width="7.85546875" style="74" customWidth="1"/>
    <col min="3607" max="3607" width="9.140625" style="74" customWidth="1"/>
    <col min="3608" max="3608" width="10.85546875" style="74" customWidth="1"/>
    <col min="3609" max="3834" width="9.140625" style="74"/>
    <col min="3835" max="3835" width="4.85546875" style="74" customWidth="1"/>
    <col min="3836" max="3836" width="12.42578125" style="74" customWidth="1"/>
    <col min="3837" max="3837" width="15.85546875" style="74" customWidth="1"/>
    <col min="3838" max="3838" width="8.5703125" style="74" customWidth="1"/>
    <col min="3839" max="3839" width="10.140625" style="74" customWidth="1"/>
    <col min="3840" max="3840" width="10" style="74" customWidth="1"/>
    <col min="3841" max="3842" width="5.140625" style="74" customWidth="1"/>
    <col min="3843" max="3843" width="7.7109375" style="74" customWidth="1"/>
    <col min="3844" max="3849" width="5.42578125" style="74" customWidth="1"/>
    <col min="3850" max="3851" width="4.42578125" style="74" customWidth="1"/>
    <col min="3852" max="3852" width="6.5703125" style="74" customWidth="1"/>
    <col min="3853" max="3853" width="10" style="74" customWidth="1"/>
    <col min="3854" max="3854" width="9.140625" style="74" customWidth="1"/>
    <col min="3855" max="3855" width="10.85546875" style="74" customWidth="1"/>
    <col min="3856" max="3856" width="6" style="74" customWidth="1"/>
    <col min="3857" max="3858" width="5.85546875" style="74" customWidth="1"/>
    <col min="3859" max="3859" width="10.28515625" style="74" customWidth="1"/>
    <col min="3860" max="3860" width="10.7109375" style="74" customWidth="1"/>
    <col min="3861" max="3861" width="7.42578125" style="74" customWidth="1"/>
    <col min="3862" max="3862" width="7.85546875" style="74" customWidth="1"/>
    <col min="3863" max="3863" width="9.140625" style="74" customWidth="1"/>
    <col min="3864" max="3864" width="10.85546875" style="74" customWidth="1"/>
    <col min="3865" max="4090" width="9.140625" style="74"/>
    <col min="4091" max="4091" width="4.85546875" style="74" customWidth="1"/>
    <col min="4092" max="4092" width="12.42578125" style="74" customWidth="1"/>
    <col min="4093" max="4093" width="15.85546875" style="74" customWidth="1"/>
    <col min="4094" max="4094" width="8.5703125" style="74" customWidth="1"/>
    <col min="4095" max="4095" width="10.140625" style="74" customWidth="1"/>
    <col min="4096" max="4096" width="10" style="74" customWidth="1"/>
    <col min="4097" max="4098" width="5.140625" style="74" customWidth="1"/>
    <col min="4099" max="4099" width="7.7109375" style="74" customWidth="1"/>
    <col min="4100" max="4105" width="5.42578125" style="74" customWidth="1"/>
    <col min="4106" max="4107" width="4.42578125" style="74" customWidth="1"/>
    <col min="4108" max="4108" width="6.5703125" style="74" customWidth="1"/>
    <col min="4109" max="4109" width="10" style="74" customWidth="1"/>
    <col min="4110" max="4110" width="9.140625" style="74" customWidth="1"/>
    <col min="4111" max="4111" width="10.85546875" style="74" customWidth="1"/>
    <col min="4112" max="4112" width="6" style="74" customWidth="1"/>
    <col min="4113" max="4114" width="5.85546875" style="74" customWidth="1"/>
    <col min="4115" max="4115" width="10.28515625" style="74" customWidth="1"/>
    <col min="4116" max="4116" width="10.7109375" style="74" customWidth="1"/>
    <col min="4117" max="4117" width="7.42578125" style="74" customWidth="1"/>
    <col min="4118" max="4118" width="7.85546875" style="74" customWidth="1"/>
    <col min="4119" max="4119" width="9.140625" style="74" customWidth="1"/>
    <col min="4120" max="4120" width="10.85546875" style="74" customWidth="1"/>
    <col min="4121" max="4346" width="9.140625" style="74"/>
    <col min="4347" max="4347" width="4.85546875" style="74" customWidth="1"/>
    <col min="4348" max="4348" width="12.42578125" style="74" customWidth="1"/>
    <col min="4349" max="4349" width="15.85546875" style="74" customWidth="1"/>
    <col min="4350" max="4350" width="8.5703125" style="74" customWidth="1"/>
    <col min="4351" max="4351" width="10.140625" style="74" customWidth="1"/>
    <col min="4352" max="4352" width="10" style="74" customWidth="1"/>
    <col min="4353" max="4354" width="5.140625" style="74" customWidth="1"/>
    <col min="4355" max="4355" width="7.7109375" style="74" customWidth="1"/>
    <col min="4356" max="4361" width="5.42578125" style="74" customWidth="1"/>
    <col min="4362" max="4363" width="4.42578125" style="74" customWidth="1"/>
    <col min="4364" max="4364" width="6.5703125" style="74" customWidth="1"/>
    <col min="4365" max="4365" width="10" style="74" customWidth="1"/>
    <col min="4366" max="4366" width="9.140625" style="74" customWidth="1"/>
    <col min="4367" max="4367" width="10.85546875" style="74" customWidth="1"/>
    <col min="4368" max="4368" width="6" style="74" customWidth="1"/>
    <col min="4369" max="4370" width="5.85546875" style="74" customWidth="1"/>
    <col min="4371" max="4371" width="10.28515625" style="74" customWidth="1"/>
    <col min="4372" max="4372" width="10.7109375" style="74" customWidth="1"/>
    <col min="4373" max="4373" width="7.42578125" style="74" customWidth="1"/>
    <col min="4374" max="4374" width="7.85546875" style="74" customWidth="1"/>
    <col min="4375" max="4375" width="9.140625" style="74" customWidth="1"/>
    <col min="4376" max="4376" width="10.85546875" style="74" customWidth="1"/>
    <col min="4377" max="4602" width="9.140625" style="74"/>
    <col min="4603" max="4603" width="4.85546875" style="74" customWidth="1"/>
    <col min="4604" max="4604" width="12.42578125" style="74" customWidth="1"/>
    <col min="4605" max="4605" width="15.85546875" style="74" customWidth="1"/>
    <col min="4606" max="4606" width="8.5703125" style="74" customWidth="1"/>
    <col min="4607" max="4607" width="10.140625" style="74" customWidth="1"/>
    <col min="4608" max="4608" width="10" style="74" customWidth="1"/>
    <col min="4609" max="4610" width="5.140625" style="74" customWidth="1"/>
    <col min="4611" max="4611" width="7.7109375" style="74" customWidth="1"/>
    <col min="4612" max="4617" width="5.42578125" style="74" customWidth="1"/>
    <col min="4618" max="4619" width="4.42578125" style="74" customWidth="1"/>
    <col min="4620" max="4620" width="6.5703125" style="74" customWidth="1"/>
    <col min="4621" max="4621" width="10" style="74" customWidth="1"/>
    <col min="4622" max="4622" width="9.140625" style="74" customWidth="1"/>
    <col min="4623" max="4623" width="10.85546875" style="74" customWidth="1"/>
    <col min="4624" max="4624" width="6" style="74" customWidth="1"/>
    <col min="4625" max="4626" width="5.85546875" style="74" customWidth="1"/>
    <col min="4627" max="4627" width="10.28515625" style="74" customWidth="1"/>
    <col min="4628" max="4628" width="10.7109375" style="74" customWidth="1"/>
    <col min="4629" max="4629" width="7.42578125" style="74" customWidth="1"/>
    <col min="4630" max="4630" width="7.85546875" style="74" customWidth="1"/>
    <col min="4631" max="4631" width="9.140625" style="74" customWidth="1"/>
    <col min="4632" max="4632" width="10.85546875" style="74" customWidth="1"/>
    <col min="4633" max="4858" width="9.140625" style="74"/>
    <col min="4859" max="4859" width="4.85546875" style="74" customWidth="1"/>
    <col min="4860" max="4860" width="12.42578125" style="74" customWidth="1"/>
    <col min="4861" max="4861" width="15.85546875" style="74" customWidth="1"/>
    <col min="4862" max="4862" width="8.5703125" style="74" customWidth="1"/>
    <col min="4863" max="4863" width="10.140625" style="74" customWidth="1"/>
    <col min="4864" max="4864" width="10" style="74" customWidth="1"/>
    <col min="4865" max="4866" width="5.140625" style="74" customWidth="1"/>
    <col min="4867" max="4867" width="7.7109375" style="74" customWidth="1"/>
    <col min="4868" max="4873" width="5.42578125" style="74" customWidth="1"/>
    <col min="4874" max="4875" width="4.42578125" style="74" customWidth="1"/>
    <col min="4876" max="4876" width="6.5703125" style="74" customWidth="1"/>
    <col min="4877" max="4877" width="10" style="74" customWidth="1"/>
    <col min="4878" max="4878" width="9.140625" style="74" customWidth="1"/>
    <col min="4879" max="4879" width="10.85546875" style="74" customWidth="1"/>
    <col min="4880" max="4880" width="6" style="74" customWidth="1"/>
    <col min="4881" max="4882" width="5.85546875" style="74" customWidth="1"/>
    <col min="4883" max="4883" width="10.28515625" style="74" customWidth="1"/>
    <col min="4884" max="4884" width="10.7109375" style="74" customWidth="1"/>
    <col min="4885" max="4885" width="7.42578125" style="74" customWidth="1"/>
    <col min="4886" max="4886" width="7.85546875" style="74" customWidth="1"/>
    <col min="4887" max="4887" width="9.140625" style="74" customWidth="1"/>
    <col min="4888" max="4888" width="10.85546875" style="74" customWidth="1"/>
    <col min="4889" max="5114" width="9.140625" style="74"/>
    <col min="5115" max="5115" width="4.85546875" style="74" customWidth="1"/>
    <col min="5116" max="5116" width="12.42578125" style="74" customWidth="1"/>
    <col min="5117" max="5117" width="15.85546875" style="74" customWidth="1"/>
    <col min="5118" max="5118" width="8.5703125" style="74" customWidth="1"/>
    <col min="5119" max="5119" width="10.140625" style="74" customWidth="1"/>
    <col min="5120" max="5120" width="10" style="74" customWidth="1"/>
    <col min="5121" max="5122" width="5.140625" style="74" customWidth="1"/>
    <col min="5123" max="5123" width="7.7109375" style="74" customWidth="1"/>
    <col min="5124" max="5129" width="5.42578125" style="74" customWidth="1"/>
    <col min="5130" max="5131" width="4.42578125" style="74" customWidth="1"/>
    <col min="5132" max="5132" width="6.5703125" style="74" customWidth="1"/>
    <col min="5133" max="5133" width="10" style="74" customWidth="1"/>
    <col min="5134" max="5134" width="9.140625" style="74" customWidth="1"/>
    <col min="5135" max="5135" width="10.85546875" style="74" customWidth="1"/>
    <col min="5136" max="5136" width="6" style="74" customWidth="1"/>
    <col min="5137" max="5138" width="5.85546875" style="74" customWidth="1"/>
    <col min="5139" max="5139" width="10.28515625" style="74" customWidth="1"/>
    <col min="5140" max="5140" width="10.7109375" style="74" customWidth="1"/>
    <col min="5141" max="5141" width="7.42578125" style="74" customWidth="1"/>
    <col min="5142" max="5142" width="7.85546875" style="74" customWidth="1"/>
    <col min="5143" max="5143" width="9.140625" style="74" customWidth="1"/>
    <col min="5144" max="5144" width="10.85546875" style="74" customWidth="1"/>
    <col min="5145" max="5370" width="9.140625" style="74"/>
    <col min="5371" max="5371" width="4.85546875" style="74" customWidth="1"/>
    <col min="5372" max="5372" width="12.42578125" style="74" customWidth="1"/>
    <col min="5373" max="5373" width="15.85546875" style="74" customWidth="1"/>
    <col min="5374" max="5374" width="8.5703125" style="74" customWidth="1"/>
    <col min="5375" max="5375" width="10.140625" style="74" customWidth="1"/>
    <col min="5376" max="5376" width="10" style="74" customWidth="1"/>
    <col min="5377" max="5378" width="5.140625" style="74" customWidth="1"/>
    <col min="5379" max="5379" width="7.7109375" style="74" customWidth="1"/>
    <col min="5380" max="5385" width="5.42578125" style="74" customWidth="1"/>
    <col min="5386" max="5387" width="4.42578125" style="74" customWidth="1"/>
    <col min="5388" max="5388" width="6.5703125" style="74" customWidth="1"/>
    <col min="5389" max="5389" width="10" style="74" customWidth="1"/>
    <col min="5390" max="5390" width="9.140625" style="74" customWidth="1"/>
    <col min="5391" max="5391" width="10.85546875" style="74" customWidth="1"/>
    <col min="5392" max="5392" width="6" style="74" customWidth="1"/>
    <col min="5393" max="5394" width="5.85546875" style="74" customWidth="1"/>
    <col min="5395" max="5395" width="10.28515625" style="74" customWidth="1"/>
    <col min="5396" max="5396" width="10.7109375" style="74" customWidth="1"/>
    <col min="5397" max="5397" width="7.42578125" style="74" customWidth="1"/>
    <col min="5398" max="5398" width="7.85546875" style="74" customWidth="1"/>
    <col min="5399" max="5399" width="9.140625" style="74" customWidth="1"/>
    <col min="5400" max="5400" width="10.85546875" style="74" customWidth="1"/>
    <col min="5401" max="5626" width="9.140625" style="74"/>
    <col min="5627" max="5627" width="4.85546875" style="74" customWidth="1"/>
    <col min="5628" max="5628" width="12.42578125" style="74" customWidth="1"/>
    <col min="5629" max="5629" width="15.85546875" style="74" customWidth="1"/>
    <col min="5630" max="5630" width="8.5703125" style="74" customWidth="1"/>
    <col min="5631" max="5631" width="10.140625" style="74" customWidth="1"/>
    <col min="5632" max="5632" width="10" style="74" customWidth="1"/>
    <col min="5633" max="5634" width="5.140625" style="74" customWidth="1"/>
    <col min="5635" max="5635" width="7.7109375" style="74" customWidth="1"/>
    <col min="5636" max="5641" width="5.42578125" style="74" customWidth="1"/>
    <col min="5642" max="5643" width="4.42578125" style="74" customWidth="1"/>
    <col min="5644" max="5644" width="6.5703125" style="74" customWidth="1"/>
    <col min="5645" max="5645" width="10" style="74" customWidth="1"/>
    <col min="5646" max="5646" width="9.140625" style="74" customWidth="1"/>
    <col min="5647" max="5647" width="10.85546875" style="74" customWidth="1"/>
    <col min="5648" max="5648" width="6" style="74" customWidth="1"/>
    <col min="5649" max="5650" width="5.85546875" style="74" customWidth="1"/>
    <col min="5651" max="5651" width="10.28515625" style="74" customWidth="1"/>
    <col min="5652" max="5652" width="10.7109375" style="74" customWidth="1"/>
    <col min="5653" max="5653" width="7.42578125" style="74" customWidth="1"/>
    <col min="5654" max="5654" width="7.85546875" style="74" customWidth="1"/>
    <col min="5655" max="5655" width="9.140625" style="74" customWidth="1"/>
    <col min="5656" max="5656" width="10.85546875" style="74" customWidth="1"/>
    <col min="5657" max="5882" width="9.140625" style="74"/>
    <col min="5883" max="5883" width="4.85546875" style="74" customWidth="1"/>
    <col min="5884" max="5884" width="12.42578125" style="74" customWidth="1"/>
    <col min="5885" max="5885" width="15.85546875" style="74" customWidth="1"/>
    <col min="5886" max="5886" width="8.5703125" style="74" customWidth="1"/>
    <col min="5887" max="5887" width="10.140625" style="74" customWidth="1"/>
    <col min="5888" max="5888" width="10" style="74" customWidth="1"/>
    <col min="5889" max="5890" width="5.140625" style="74" customWidth="1"/>
    <col min="5891" max="5891" width="7.7109375" style="74" customWidth="1"/>
    <col min="5892" max="5897" width="5.42578125" style="74" customWidth="1"/>
    <col min="5898" max="5899" width="4.42578125" style="74" customWidth="1"/>
    <col min="5900" max="5900" width="6.5703125" style="74" customWidth="1"/>
    <col min="5901" max="5901" width="10" style="74" customWidth="1"/>
    <col min="5902" max="5902" width="9.140625" style="74" customWidth="1"/>
    <col min="5903" max="5903" width="10.85546875" style="74" customWidth="1"/>
    <col min="5904" max="5904" width="6" style="74" customWidth="1"/>
    <col min="5905" max="5906" width="5.85546875" style="74" customWidth="1"/>
    <col min="5907" max="5907" width="10.28515625" style="74" customWidth="1"/>
    <col min="5908" max="5908" width="10.7109375" style="74" customWidth="1"/>
    <col min="5909" max="5909" width="7.42578125" style="74" customWidth="1"/>
    <col min="5910" max="5910" width="7.85546875" style="74" customWidth="1"/>
    <col min="5911" max="5911" width="9.140625" style="74" customWidth="1"/>
    <col min="5912" max="5912" width="10.85546875" style="74" customWidth="1"/>
    <col min="5913" max="6138" width="9.140625" style="74"/>
    <col min="6139" max="6139" width="4.85546875" style="74" customWidth="1"/>
    <col min="6140" max="6140" width="12.42578125" style="74" customWidth="1"/>
    <col min="6141" max="6141" width="15.85546875" style="74" customWidth="1"/>
    <col min="6142" max="6142" width="8.5703125" style="74" customWidth="1"/>
    <col min="6143" max="6143" width="10.140625" style="74" customWidth="1"/>
    <col min="6144" max="6144" width="10" style="74" customWidth="1"/>
    <col min="6145" max="6146" width="5.140625" style="74" customWidth="1"/>
    <col min="6147" max="6147" width="7.7109375" style="74" customWidth="1"/>
    <col min="6148" max="6153" width="5.42578125" style="74" customWidth="1"/>
    <col min="6154" max="6155" width="4.42578125" style="74" customWidth="1"/>
    <col min="6156" max="6156" width="6.5703125" style="74" customWidth="1"/>
    <col min="6157" max="6157" width="10" style="74" customWidth="1"/>
    <col min="6158" max="6158" width="9.140625" style="74" customWidth="1"/>
    <col min="6159" max="6159" width="10.85546875" style="74" customWidth="1"/>
    <col min="6160" max="6160" width="6" style="74" customWidth="1"/>
    <col min="6161" max="6162" width="5.85546875" style="74" customWidth="1"/>
    <col min="6163" max="6163" width="10.28515625" style="74" customWidth="1"/>
    <col min="6164" max="6164" width="10.7109375" style="74" customWidth="1"/>
    <col min="6165" max="6165" width="7.42578125" style="74" customWidth="1"/>
    <col min="6166" max="6166" width="7.85546875" style="74" customWidth="1"/>
    <col min="6167" max="6167" width="9.140625" style="74" customWidth="1"/>
    <col min="6168" max="6168" width="10.85546875" style="74" customWidth="1"/>
    <col min="6169" max="6394" width="9.140625" style="74"/>
    <col min="6395" max="6395" width="4.85546875" style="74" customWidth="1"/>
    <col min="6396" max="6396" width="12.42578125" style="74" customWidth="1"/>
    <col min="6397" max="6397" width="15.85546875" style="74" customWidth="1"/>
    <col min="6398" max="6398" width="8.5703125" style="74" customWidth="1"/>
    <col min="6399" max="6399" width="10.140625" style="74" customWidth="1"/>
    <col min="6400" max="6400" width="10" style="74" customWidth="1"/>
    <col min="6401" max="6402" width="5.140625" style="74" customWidth="1"/>
    <col min="6403" max="6403" width="7.7109375" style="74" customWidth="1"/>
    <col min="6404" max="6409" width="5.42578125" style="74" customWidth="1"/>
    <col min="6410" max="6411" width="4.42578125" style="74" customWidth="1"/>
    <col min="6412" max="6412" width="6.5703125" style="74" customWidth="1"/>
    <col min="6413" max="6413" width="10" style="74" customWidth="1"/>
    <col min="6414" max="6414" width="9.140625" style="74" customWidth="1"/>
    <col min="6415" max="6415" width="10.85546875" style="74" customWidth="1"/>
    <col min="6416" max="6416" width="6" style="74" customWidth="1"/>
    <col min="6417" max="6418" width="5.85546875" style="74" customWidth="1"/>
    <col min="6419" max="6419" width="10.28515625" style="74" customWidth="1"/>
    <col min="6420" max="6420" width="10.7109375" style="74" customWidth="1"/>
    <col min="6421" max="6421" width="7.42578125" style="74" customWidth="1"/>
    <col min="6422" max="6422" width="7.85546875" style="74" customWidth="1"/>
    <col min="6423" max="6423" width="9.140625" style="74" customWidth="1"/>
    <col min="6424" max="6424" width="10.85546875" style="74" customWidth="1"/>
    <col min="6425" max="6650" width="9.140625" style="74"/>
    <col min="6651" max="6651" width="4.85546875" style="74" customWidth="1"/>
    <col min="6652" max="6652" width="12.42578125" style="74" customWidth="1"/>
    <col min="6653" max="6653" width="15.85546875" style="74" customWidth="1"/>
    <col min="6654" max="6654" width="8.5703125" style="74" customWidth="1"/>
    <col min="6655" max="6655" width="10.140625" style="74" customWidth="1"/>
    <col min="6656" max="6656" width="10" style="74" customWidth="1"/>
    <col min="6657" max="6658" width="5.140625" style="74" customWidth="1"/>
    <col min="6659" max="6659" width="7.7109375" style="74" customWidth="1"/>
    <col min="6660" max="6665" width="5.42578125" style="74" customWidth="1"/>
    <col min="6666" max="6667" width="4.42578125" style="74" customWidth="1"/>
    <col min="6668" max="6668" width="6.5703125" style="74" customWidth="1"/>
    <col min="6669" max="6669" width="10" style="74" customWidth="1"/>
    <col min="6670" max="6670" width="9.140625" style="74" customWidth="1"/>
    <col min="6671" max="6671" width="10.85546875" style="74" customWidth="1"/>
    <col min="6672" max="6672" width="6" style="74" customWidth="1"/>
    <col min="6673" max="6674" width="5.85546875" style="74" customWidth="1"/>
    <col min="6675" max="6675" width="10.28515625" style="74" customWidth="1"/>
    <col min="6676" max="6676" width="10.7109375" style="74" customWidth="1"/>
    <col min="6677" max="6677" width="7.42578125" style="74" customWidth="1"/>
    <col min="6678" max="6678" width="7.85546875" style="74" customWidth="1"/>
    <col min="6679" max="6679" width="9.140625" style="74" customWidth="1"/>
    <col min="6680" max="6680" width="10.85546875" style="74" customWidth="1"/>
    <col min="6681" max="6906" width="9.140625" style="74"/>
    <col min="6907" max="6907" width="4.85546875" style="74" customWidth="1"/>
    <col min="6908" max="6908" width="12.42578125" style="74" customWidth="1"/>
    <col min="6909" max="6909" width="15.85546875" style="74" customWidth="1"/>
    <col min="6910" max="6910" width="8.5703125" style="74" customWidth="1"/>
    <col min="6911" max="6911" width="10.140625" style="74" customWidth="1"/>
    <col min="6912" max="6912" width="10" style="74" customWidth="1"/>
    <col min="6913" max="6914" width="5.140625" style="74" customWidth="1"/>
    <col min="6915" max="6915" width="7.7109375" style="74" customWidth="1"/>
    <col min="6916" max="6921" width="5.42578125" style="74" customWidth="1"/>
    <col min="6922" max="6923" width="4.42578125" style="74" customWidth="1"/>
    <col min="6924" max="6924" width="6.5703125" style="74" customWidth="1"/>
    <col min="6925" max="6925" width="10" style="74" customWidth="1"/>
    <col min="6926" max="6926" width="9.140625" style="74" customWidth="1"/>
    <col min="6927" max="6927" width="10.85546875" style="74" customWidth="1"/>
    <col min="6928" max="6928" width="6" style="74" customWidth="1"/>
    <col min="6929" max="6930" width="5.85546875" style="74" customWidth="1"/>
    <col min="6931" max="6931" width="10.28515625" style="74" customWidth="1"/>
    <col min="6932" max="6932" width="10.7109375" style="74" customWidth="1"/>
    <col min="6933" max="6933" width="7.42578125" style="74" customWidth="1"/>
    <col min="6934" max="6934" width="7.85546875" style="74" customWidth="1"/>
    <col min="6935" max="6935" width="9.140625" style="74" customWidth="1"/>
    <col min="6936" max="6936" width="10.85546875" style="74" customWidth="1"/>
    <col min="6937" max="7162" width="9.140625" style="74"/>
    <col min="7163" max="7163" width="4.85546875" style="74" customWidth="1"/>
    <col min="7164" max="7164" width="12.42578125" style="74" customWidth="1"/>
    <col min="7165" max="7165" width="15.85546875" style="74" customWidth="1"/>
    <col min="7166" max="7166" width="8.5703125" style="74" customWidth="1"/>
    <col min="7167" max="7167" width="10.140625" style="74" customWidth="1"/>
    <col min="7168" max="7168" width="10" style="74" customWidth="1"/>
    <col min="7169" max="7170" width="5.140625" style="74" customWidth="1"/>
    <col min="7171" max="7171" width="7.7109375" style="74" customWidth="1"/>
    <col min="7172" max="7177" width="5.42578125" style="74" customWidth="1"/>
    <col min="7178" max="7179" width="4.42578125" style="74" customWidth="1"/>
    <col min="7180" max="7180" width="6.5703125" style="74" customWidth="1"/>
    <col min="7181" max="7181" width="10" style="74" customWidth="1"/>
    <col min="7182" max="7182" width="9.140625" style="74" customWidth="1"/>
    <col min="7183" max="7183" width="10.85546875" style="74" customWidth="1"/>
    <col min="7184" max="7184" width="6" style="74" customWidth="1"/>
    <col min="7185" max="7186" width="5.85546875" style="74" customWidth="1"/>
    <col min="7187" max="7187" width="10.28515625" style="74" customWidth="1"/>
    <col min="7188" max="7188" width="10.7109375" style="74" customWidth="1"/>
    <col min="7189" max="7189" width="7.42578125" style="74" customWidth="1"/>
    <col min="7190" max="7190" width="7.85546875" style="74" customWidth="1"/>
    <col min="7191" max="7191" width="9.140625" style="74" customWidth="1"/>
    <col min="7192" max="7192" width="10.85546875" style="74" customWidth="1"/>
    <col min="7193" max="7418" width="9.140625" style="74"/>
    <col min="7419" max="7419" width="4.85546875" style="74" customWidth="1"/>
    <col min="7420" max="7420" width="12.42578125" style="74" customWidth="1"/>
    <col min="7421" max="7421" width="15.85546875" style="74" customWidth="1"/>
    <col min="7422" max="7422" width="8.5703125" style="74" customWidth="1"/>
    <col min="7423" max="7423" width="10.140625" style="74" customWidth="1"/>
    <col min="7424" max="7424" width="10" style="74" customWidth="1"/>
    <col min="7425" max="7426" width="5.140625" style="74" customWidth="1"/>
    <col min="7427" max="7427" width="7.7109375" style="74" customWidth="1"/>
    <col min="7428" max="7433" width="5.42578125" style="74" customWidth="1"/>
    <col min="7434" max="7435" width="4.42578125" style="74" customWidth="1"/>
    <col min="7436" max="7436" width="6.5703125" style="74" customWidth="1"/>
    <col min="7437" max="7437" width="10" style="74" customWidth="1"/>
    <col min="7438" max="7438" width="9.140625" style="74" customWidth="1"/>
    <col min="7439" max="7439" width="10.85546875" style="74" customWidth="1"/>
    <col min="7440" max="7440" width="6" style="74" customWidth="1"/>
    <col min="7441" max="7442" width="5.85546875" style="74" customWidth="1"/>
    <col min="7443" max="7443" width="10.28515625" style="74" customWidth="1"/>
    <col min="7444" max="7444" width="10.7109375" style="74" customWidth="1"/>
    <col min="7445" max="7445" width="7.42578125" style="74" customWidth="1"/>
    <col min="7446" max="7446" width="7.85546875" style="74" customWidth="1"/>
    <col min="7447" max="7447" width="9.140625" style="74" customWidth="1"/>
    <col min="7448" max="7448" width="10.85546875" style="74" customWidth="1"/>
    <col min="7449" max="7674" width="9.140625" style="74"/>
    <col min="7675" max="7675" width="4.85546875" style="74" customWidth="1"/>
    <col min="7676" max="7676" width="12.42578125" style="74" customWidth="1"/>
    <col min="7677" max="7677" width="15.85546875" style="74" customWidth="1"/>
    <col min="7678" max="7678" width="8.5703125" style="74" customWidth="1"/>
    <col min="7679" max="7679" width="10.140625" style="74" customWidth="1"/>
    <col min="7680" max="7680" width="10" style="74" customWidth="1"/>
    <col min="7681" max="7682" width="5.140625" style="74" customWidth="1"/>
    <col min="7683" max="7683" width="7.7109375" style="74" customWidth="1"/>
    <col min="7684" max="7689" width="5.42578125" style="74" customWidth="1"/>
    <col min="7690" max="7691" width="4.42578125" style="74" customWidth="1"/>
    <col min="7692" max="7692" width="6.5703125" style="74" customWidth="1"/>
    <col min="7693" max="7693" width="10" style="74" customWidth="1"/>
    <col min="7694" max="7694" width="9.140625" style="74" customWidth="1"/>
    <col min="7695" max="7695" width="10.85546875" style="74" customWidth="1"/>
    <col min="7696" max="7696" width="6" style="74" customWidth="1"/>
    <col min="7697" max="7698" width="5.85546875" style="74" customWidth="1"/>
    <col min="7699" max="7699" width="10.28515625" style="74" customWidth="1"/>
    <col min="7700" max="7700" width="10.7109375" style="74" customWidth="1"/>
    <col min="7701" max="7701" width="7.42578125" style="74" customWidth="1"/>
    <col min="7702" max="7702" width="7.85546875" style="74" customWidth="1"/>
    <col min="7703" max="7703" width="9.140625" style="74" customWidth="1"/>
    <col min="7704" max="7704" width="10.85546875" style="74" customWidth="1"/>
    <col min="7705" max="7930" width="9.140625" style="74"/>
    <col min="7931" max="7931" width="4.85546875" style="74" customWidth="1"/>
    <col min="7932" max="7932" width="12.42578125" style="74" customWidth="1"/>
    <col min="7933" max="7933" width="15.85546875" style="74" customWidth="1"/>
    <col min="7934" max="7934" width="8.5703125" style="74" customWidth="1"/>
    <col min="7935" max="7935" width="10.140625" style="74" customWidth="1"/>
    <col min="7936" max="7936" width="10" style="74" customWidth="1"/>
    <col min="7937" max="7938" width="5.140625" style="74" customWidth="1"/>
    <col min="7939" max="7939" width="7.7109375" style="74" customWidth="1"/>
    <col min="7940" max="7945" width="5.42578125" style="74" customWidth="1"/>
    <col min="7946" max="7947" width="4.42578125" style="74" customWidth="1"/>
    <col min="7948" max="7948" width="6.5703125" style="74" customWidth="1"/>
    <col min="7949" max="7949" width="10" style="74" customWidth="1"/>
    <col min="7950" max="7950" width="9.140625" style="74" customWidth="1"/>
    <col min="7951" max="7951" width="10.85546875" style="74" customWidth="1"/>
    <col min="7952" max="7952" width="6" style="74" customWidth="1"/>
    <col min="7953" max="7954" width="5.85546875" style="74" customWidth="1"/>
    <col min="7955" max="7955" width="10.28515625" style="74" customWidth="1"/>
    <col min="7956" max="7956" width="10.7109375" style="74" customWidth="1"/>
    <col min="7957" max="7957" width="7.42578125" style="74" customWidth="1"/>
    <col min="7958" max="7958" width="7.85546875" style="74" customWidth="1"/>
    <col min="7959" max="7959" width="9.140625" style="74" customWidth="1"/>
    <col min="7960" max="7960" width="10.85546875" style="74" customWidth="1"/>
    <col min="7961" max="8186" width="9.140625" style="74"/>
    <col min="8187" max="8187" width="4.85546875" style="74" customWidth="1"/>
    <col min="8188" max="8188" width="12.42578125" style="74" customWidth="1"/>
    <col min="8189" max="8189" width="15.85546875" style="74" customWidth="1"/>
    <col min="8190" max="8190" width="8.5703125" style="74" customWidth="1"/>
    <col min="8191" max="8191" width="10.140625" style="74" customWidth="1"/>
    <col min="8192" max="8192" width="10" style="74" customWidth="1"/>
    <col min="8193" max="8194" width="5.140625" style="74" customWidth="1"/>
    <col min="8195" max="8195" width="7.7109375" style="74" customWidth="1"/>
    <col min="8196" max="8201" width="5.42578125" style="74" customWidth="1"/>
    <col min="8202" max="8203" width="4.42578125" style="74" customWidth="1"/>
    <col min="8204" max="8204" width="6.5703125" style="74" customWidth="1"/>
    <col min="8205" max="8205" width="10" style="74" customWidth="1"/>
    <col min="8206" max="8206" width="9.140625" style="74" customWidth="1"/>
    <col min="8207" max="8207" width="10.85546875" style="74" customWidth="1"/>
    <col min="8208" max="8208" width="6" style="74" customWidth="1"/>
    <col min="8209" max="8210" width="5.85546875" style="74" customWidth="1"/>
    <col min="8211" max="8211" width="10.28515625" style="74" customWidth="1"/>
    <col min="8212" max="8212" width="10.7109375" style="74" customWidth="1"/>
    <col min="8213" max="8213" width="7.42578125" style="74" customWidth="1"/>
    <col min="8214" max="8214" width="7.85546875" style="74" customWidth="1"/>
    <col min="8215" max="8215" width="9.140625" style="74" customWidth="1"/>
    <col min="8216" max="8216" width="10.85546875" style="74" customWidth="1"/>
    <col min="8217" max="8442" width="9.140625" style="74"/>
    <col min="8443" max="8443" width="4.85546875" style="74" customWidth="1"/>
    <col min="8444" max="8444" width="12.42578125" style="74" customWidth="1"/>
    <col min="8445" max="8445" width="15.85546875" style="74" customWidth="1"/>
    <col min="8446" max="8446" width="8.5703125" style="74" customWidth="1"/>
    <col min="8447" max="8447" width="10.140625" style="74" customWidth="1"/>
    <col min="8448" max="8448" width="10" style="74" customWidth="1"/>
    <col min="8449" max="8450" width="5.140625" style="74" customWidth="1"/>
    <col min="8451" max="8451" width="7.7109375" style="74" customWidth="1"/>
    <col min="8452" max="8457" width="5.42578125" style="74" customWidth="1"/>
    <col min="8458" max="8459" width="4.42578125" style="74" customWidth="1"/>
    <col min="8460" max="8460" width="6.5703125" style="74" customWidth="1"/>
    <col min="8461" max="8461" width="10" style="74" customWidth="1"/>
    <col min="8462" max="8462" width="9.140625" style="74" customWidth="1"/>
    <col min="8463" max="8463" width="10.85546875" style="74" customWidth="1"/>
    <col min="8464" max="8464" width="6" style="74" customWidth="1"/>
    <col min="8465" max="8466" width="5.85546875" style="74" customWidth="1"/>
    <col min="8467" max="8467" width="10.28515625" style="74" customWidth="1"/>
    <col min="8468" max="8468" width="10.7109375" style="74" customWidth="1"/>
    <col min="8469" max="8469" width="7.42578125" style="74" customWidth="1"/>
    <col min="8470" max="8470" width="7.85546875" style="74" customWidth="1"/>
    <col min="8471" max="8471" width="9.140625" style="74" customWidth="1"/>
    <col min="8472" max="8472" width="10.85546875" style="74" customWidth="1"/>
    <col min="8473" max="8698" width="9.140625" style="74"/>
    <col min="8699" max="8699" width="4.85546875" style="74" customWidth="1"/>
    <col min="8700" max="8700" width="12.42578125" style="74" customWidth="1"/>
    <col min="8701" max="8701" width="15.85546875" style="74" customWidth="1"/>
    <col min="8702" max="8702" width="8.5703125" style="74" customWidth="1"/>
    <col min="8703" max="8703" width="10.140625" style="74" customWidth="1"/>
    <col min="8704" max="8704" width="10" style="74" customWidth="1"/>
    <col min="8705" max="8706" width="5.140625" style="74" customWidth="1"/>
    <col min="8707" max="8707" width="7.7109375" style="74" customWidth="1"/>
    <col min="8708" max="8713" width="5.42578125" style="74" customWidth="1"/>
    <col min="8714" max="8715" width="4.42578125" style="74" customWidth="1"/>
    <col min="8716" max="8716" width="6.5703125" style="74" customWidth="1"/>
    <col min="8717" max="8717" width="10" style="74" customWidth="1"/>
    <col min="8718" max="8718" width="9.140625" style="74" customWidth="1"/>
    <col min="8719" max="8719" width="10.85546875" style="74" customWidth="1"/>
    <col min="8720" max="8720" width="6" style="74" customWidth="1"/>
    <col min="8721" max="8722" width="5.85546875" style="74" customWidth="1"/>
    <col min="8723" max="8723" width="10.28515625" style="74" customWidth="1"/>
    <col min="8724" max="8724" width="10.7109375" style="74" customWidth="1"/>
    <col min="8725" max="8725" width="7.42578125" style="74" customWidth="1"/>
    <col min="8726" max="8726" width="7.85546875" style="74" customWidth="1"/>
    <col min="8727" max="8727" width="9.140625" style="74" customWidth="1"/>
    <col min="8728" max="8728" width="10.85546875" style="74" customWidth="1"/>
    <col min="8729" max="8954" width="9.140625" style="74"/>
    <col min="8955" max="8955" width="4.85546875" style="74" customWidth="1"/>
    <col min="8956" max="8956" width="12.42578125" style="74" customWidth="1"/>
    <col min="8957" max="8957" width="15.85546875" style="74" customWidth="1"/>
    <col min="8958" max="8958" width="8.5703125" style="74" customWidth="1"/>
    <col min="8959" max="8959" width="10.140625" style="74" customWidth="1"/>
    <col min="8960" max="8960" width="10" style="74" customWidth="1"/>
    <col min="8961" max="8962" width="5.140625" style="74" customWidth="1"/>
    <col min="8963" max="8963" width="7.7109375" style="74" customWidth="1"/>
    <col min="8964" max="8969" width="5.42578125" style="74" customWidth="1"/>
    <col min="8970" max="8971" width="4.42578125" style="74" customWidth="1"/>
    <col min="8972" max="8972" width="6.5703125" style="74" customWidth="1"/>
    <col min="8973" max="8973" width="10" style="74" customWidth="1"/>
    <col min="8974" max="8974" width="9.140625" style="74" customWidth="1"/>
    <col min="8975" max="8975" width="10.85546875" style="74" customWidth="1"/>
    <col min="8976" max="8976" width="6" style="74" customWidth="1"/>
    <col min="8977" max="8978" width="5.85546875" style="74" customWidth="1"/>
    <col min="8979" max="8979" width="10.28515625" style="74" customWidth="1"/>
    <col min="8980" max="8980" width="10.7109375" style="74" customWidth="1"/>
    <col min="8981" max="8981" width="7.42578125" style="74" customWidth="1"/>
    <col min="8982" max="8982" width="7.85546875" style="74" customWidth="1"/>
    <col min="8983" max="8983" width="9.140625" style="74" customWidth="1"/>
    <col min="8984" max="8984" width="10.85546875" style="74" customWidth="1"/>
    <col min="8985" max="9210" width="9.140625" style="74"/>
    <col min="9211" max="9211" width="4.85546875" style="74" customWidth="1"/>
    <col min="9212" max="9212" width="12.42578125" style="74" customWidth="1"/>
    <col min="9213" max="9213" width="15.85546875" style="74" customWidth="1"/>
    <col min="9214" max="9214" width="8.5703125" style="74" customWidth="1"/>
    <col min="9215" max="9215" width="10.140625" style="74" customWidth="1"/>
    <col min="9216" max="9216" width="10" style="74" customWidth="1"/>
    <col min="9217" max="9218" width="5.140625" style="74" customWidth="1"/>
    <col min="9219" max="9219" width="7.7109375" style="74" customWidth="1"/>
    <col min="9220" max="9225" width="5.42578125" style="74" customWidth="1"/>
    <col min="9226" max="9227" width="4.42578125" style="74" customWidth="1"/>
    <col min="9228" max="9228" width="6.5703125" style="74" customWidth="1"/>
    <col min="9229" max="9229" width="10" style="74" customWidth="1"/>
    <col min="9230" max="9230" width="9.140625" style="74" customWidth="1"/>
    <col min="9231" max="9231" width="10.85546875" style="74" customWidth="1"/>
    <col min="9232" max="9232" width="6" style="74" customWidth="1"/>
    <col min="9233" max="9234" width="5.85546875" style="74" customWidth="1"/>
    <col min="9235" max="9235" width="10.28515625" style="74" customWidth="1"/>
    <col min="9236" max="9236" width="10.7109375" style="74" customWidth="1"/>
    <col min="9237" max="9237" width="7.42578125" style="74" customWidth="1"/>
    <col min="9238" max="9238" width="7.85546875" style="74" customWidth="1"/>
    <col min="9239" max="9239" width="9.140625" style="74" customWidth="1"/>
    <col min="9240" max="9240" width="10.85546875" style="74" customWidth="1"/>
    <col min="9241" max="9466" width="9.140625" style="74"/>
    <col min="9467" max="9467" width="4.85546875" style="74" customWidth="1"/>
    <col min="9468" max="9468" width="12.42578125" style="74" customWidth="1"/>
    <col min="9469" max="9469" width="15.85546875" style="74" customWidth="1"/>
    <col min="9470" max="9470" width="8.5703125" style="74" customWidth="1"/>
    <col min="9471" max="9471" width="10.140625" style="74" customWidth="1"/>
    <col min="9472" max="9472" width="10" style="74" customWidth="1"/>
    <col min="9473" max="9474" width="5.140625" style="74" customWidth="1"/>
    <col min="9475" max="9475" width="7.7109375" style="74" customWidth="1"/>
    <col min="9476" max="9481" width="5.42578125" style="74" customWidth="1"/>
    <col min="9482" max="9483" width="4.42578125" style="74" customWidth="1"/>
    <col min="9484" max="9484" width="6.5703125" style="74" customWidth="1"/>
    <col min="9485" max="9485" width="10" style="74" customWidth="1"/>
    <col min="9486" max="9486" width="9.140625" style="74" customWidth="1"/>
    <col min="9487" max="9487" width="10.85546875" style="74" customWidth="1"/>
    <col min="9488" max="9488" width="6" style="74" customWidth="1"/>
    <col min="9489" max="9490" width="5.85546875" style="74" customWidth="1"/>
    <col min="9491" max="9491" width="10.28515625" style="74" customWidth="1"/>
    <col min="9492" max="9492" width="10.7109375" style="74" customWidth="1"/>
    <col min="9493" max="9493" width="7.42578125" style="74" customWidth="1"/>
    <col min="9494" max="9494" width="7.85546875" style="74" customWidth="1"/>
    <col min="9495" max="9495" width="9.140625" style="74" customWidth="1"/>
    <col min="9496" max="9496" width="10.85546875" style="74" customWidth="1"/>
    <col min="9497" max="9722" width="9.140625" style="74"/>
    <col min="9723" max="9723" width="4.85546875" style="74" customWidth="1"/>
    <col min="9724" max="9724" width="12.42578125" style="74" customWidth="1"/>
    <col min="9725" max="9725" width="15.85546875" style="74" customWidth="1"/>
    <col min="9726" max="9726" width="8.5703125" style="74" customWidth="1"/>
    <col min="9727" max="9727" width="10.140625" style="74" customWidth="1"/>
    <col min="9728" max="9728" width="10" style="74" customWidth="1"/>
    <col min="9729" max="9730" width="5.140625" style="74" customWidth="1"/>
    <col min="9731" max="9731" width="7.7109375" style="74" customWidth="1"/>
    <col min="9732" max="9737" width="5.42578125" style="74" customWidth="1"/>
    <col min="9738" max="9739" width="4.42578125" style="74" customWidth="1"/>
    <col min="9740" max="9740" width="6.5703125" style="74" customWidth="1"/>
    <col min="9741" max="9741" width="10" style="74" customWidth="1"/>
    <col min="9742" max="9742" width="9.140625" style="74" customWidth="1"/>
    <col min="9743" max="9743" width="10.85546875" style="74" customWidth="1"/>
    <col min="9744" max="9744" width="6" style="74" customWidth="1"/>
    <col min="9745" max="9746" width="5.85546875" style="74" customWidth="1"/>
    <col min="9747" max="9747" width="10.28515625" style="74" customWidth="1"/>
    <col min="9748" max="9748" width="10.7109375" style="74" customWidth="1"/>
    <col min="9749" max="9749" width="7.42578125" style="74" customWidth="1"/>
    <col min="9750" max="9750" width="7.85546875" style="74" customWidth="1"/>
    <col min="9751" max="9751" width="9.140625" style="74" customWidth="1"/>
    <col min="9752" max="9752" width="10.85546875" style="74" customWidth="1"/>
    <col min="9753" max="9978" width="9.140625" style="74"/>
    <col min="9979" max="9979" width="4.85546875" style="74" customWidth="1"/>
    <col min="9980" max="9980" width="12.42578125" style="74" customWidth="1"/>
    <col min="9981" max="9981" width="15.85546875" style="74" customWidth="1"/>
    <col min="9982" max="9982" width="8.5703125" style="74" customWidth="1"/>
    <col min="9983" max="9983" width="10.140625" style="74" customWidth="1"/>
    <col min="9984" max="9984" width="10" style="74" customWidth="1"/>
    <col min="9985" max="9986" width="5.140625" style="74" customWidth="1"/>
    <col min="9987" max="9987" width="7.7109375" style="74" customWidth="1"/>
    <col min="9988" max="9993" width="5.42578125" style="74" customWidth="1"/>
    <col min="9994" max="9995" width="4.42578125" style="74" customWidth="1"/>
    <col min="9996" max="9996" width="6.5703125" style="74" customWidth="1"/>
    <col min="9997" max="9997" width="10" style="74" customWidth="1"/>
    <col min="9998" max="9998" width="9.140625" style="74" customWidth="1"/>
    <col min="9999" max="9999" width="10.85546875" style="74" customWidth="1"/>
    <col min="10000" max="10000" width="6" style="74" customWidth="1"/>
    <col min="10001" max="10002" width="5.85546875" style="74" customWidth="1"/>
    <col min="10003" max="10003" width="10.28515625" style="74" customWidth="1"/>
    <col min="10004" max="10004" width="10.7109375" style="74" customWidth="1"/>
    <col min="10005" max="10005" width="7.42578125" style="74" customWidth="1"/>
    <col min="10006" max="10006" width="7.85546875" style="74" customWidth="1"/>
    <col min="10007" max="10007" width="9.140625" style="74" customWidth="1"/>
    <col min="10008" max="10008" width="10.85546875" style="74" customWidth="1"/>
    <col min="10009" max="10234" width="9.140625" style="74"/>
    <col min="10235" max="10235" width="4.85546875" style="74" customWidth="1"/>
    <col min="10236" max="10236" width="12.42578125" style="74" customWidth="1"/>
    <col min="10237" max="10237" width="15.85546875" style="74" customWidth="1"/>
    <col min="10238" max="10238" width="8.5703125" style="74" customWidth="1"/>
    <col min="10239" max="10239" width="10.140625" style="74" customWidth="1"/>
    <col min="10240" max="10240" width="10" style="74" customWidth="1"/>
    <col min="10241" max="10242" width="5.140625" style="74" customWidth="1"/>
    <col min="10243" max="10243" width="7.7109375" style="74" customWidth="1"/>
    <col min="10244" max="10249" width="5.42578125" style="74" customWidth="1"/>
    <col min="10250" max="10251" width="4.42578125" style="74" customWidth="1"/>
    <col min="10252" max="10252" width="6.5703125" style="74" customWidth="1"/>
    <col min="10253" max="10253" width="10" style="74" customWidth="1"/>
    <col min="10254" max="10254" width="9.140625" style="74" customWidth="1"/>
    <col min="10255" max="10255" width="10.85546875" style="74" customWidth="1"/>
    <col min="10256" max="10256" width="6" style="74" customWidth="1"/>
    <col min="10257" max="10258" width="5.85546875" style="74" customWidth="1"/>
    <col min="10259" max="10259" width="10.28515625" style="74" customWidth="1"/>
    <col min="10260" max="10260" width="10.7109375" style="74" customWidth="1"/>
    <col min="10261" max="10261" width="7.42578125" style="74" customWidth="1"/>
    <col min="10262" max="10262" width="7.85546875" style="74" customWidth="1"/>
    <col min="10263" max="10263" width="9.140625" style="74" customWidth="1"/>
    <col min="10264" max="10264" width="10.85546875" style="74" customWidth="1"/>
    <col min="10265" max="10490" width="9.140625" style="74"/>
    <col min="10491" max="10491" width="4.85546875" style="74" customWidth="1"/>
    <col min="10492" max="10492" width="12.42578125" style="74" customWidth="1"/>
    <col min="10493" max="10493" width="15.85546875" style="74" customWidth="1"/>
    <col min="10494" max="10494" width="8.5703125" style="74" customWidth="1"/>
    <col min="10495" max="10495" width="10.140625" style="74" customWidth="1"/>
    <col min="10496" max="10496" width="10" style="74" customWidth="1"/>
    <col min="10497" max="10498" width="5.140625" style="74" customWidth="1"/>
    <col min="10499" max="10499" width="7.7109375" style="74" customWidth="1"/>
    <col min="10500" max="10505" width="5.42578125" style="74" customWidth="1"/>
    <col min="10506" max="10507" width="4.42578125" style="74" customWidth="1"/>
    <col min="10508" max="10508" width="6.5703125" style="74" customWidth="1"/>
    <col min="10509" max="10509" width="10" style="74" customWidth="1"/>
    <col min="10510" max="10510" width="9.140625" style="74" customWidth="1"/>
    <col min="10511" max="10511" width="10.85546875" style="74" customWidth="1"/>
    <col min="10512" max="10512" width="6" style="74" customWidth="1"/>
    <col min="10513" max="10514" width="5.85546875" style="74" customWidth="1"/>
    <col min="10515" max="10515" width="10.28515625" style="74" customWidth="1"/>
    <col min="10516" max="10516" width="10.7109375" style="74" customWidth="1"/>
    <col min="10517" max="10517" width="7.42578125" style="74" customWidth="1"/>
    <col min="10518" max="10518" width="7.85546875" style="74" customWidth="1"/>
    <col min="10519" max="10519" width="9.140625" style="74" customWidth="1"/>
    <col min="10520" max="10520" width="10.85546875" style="74" customWidth="1"/>
    <col min="10521" max="10746" width="9.140625" style="74"/>
    <col min="10747" max="10747" width="4.85546875" style="74" customWidth="1"/>
    <col min="10748" max="10748" width="12.42578125" style="74" customWidth="1"/>
    <col min="10749" max="10749" width="15.85546875" style="74" customWidth="1"/>
    <col min="10750" max="10750" width="8.5703125" style="74" customWidth="1"/>
    <col min="10751" max="10751" width="10.140625" style="74" customWidth="1"/>
    <col min="10752" max="10752" width="10" style="74" customWidth="1"/>
    <col min="10753" max="10754" width="5.140625" style="74" customWidth="1"/>
    <col min="10755" max="10755" width="7.7109375" style="74" customWidth="1"/>
    <col min="10756" max="10761" width="5.42578125" style="74" customWidth="1"/>
    <col min="10762" max="10763" width="4.42578125" style="74" customWidth="1"/>
    <col min="10764" max="10764" width="6.5703125" style="74" customWidth="1"/>
    <col min="10765" max="10765" width="10" style="74" customWidth="1"/>
    <col min="10766" max="10766" width="9.140625" style="74" customWidth="1"/>
    <col min="10767" max="10767" width="10.85546875" style="74" customWidth="1"/>
    <col min="10768" max="10768" width="6" style="74" customWidth="1"/>
    <col min="10769" max="10770" width="5.85546875" style="74" customWidth="1"/>
    <col min="10771" max="10771" width="10.28515625" style="74" customWidth="1"/>
    <col min="10772" max="10772" width="10.7109375" style="74" customWidth="1"/>
    <col min="10773" max="10773" width="7.42578125" style="74" customWidth="1"/>
    <col min="10774" max="10774" width="7.85546875" style="74" customWidth="1"/>
    <col min="10775" max="10775" width="9.140625" style="74" customWidth="1"/>
    <col min="10776" max="10776" width="10.85546875" style="74" customWidth="1"/>
    <col min="10777" max="11002" width="9.140625" style="74"/>
    <col min="11003" max="11003" width="4.85546875" style="74" customWidth="1"/>
    <col min="11004" max="11004" width="12.42578125" style="74" customWidth="1"/>
    <col min="11005" max="11005" width="15.85546875" style="74" customWidth="1"/>
    <col min="11006" max="11006" width="8.5703125" style="74" customWidth="1"/>
    <col min="11007" max="11007" width="10.140625" style="74" customWidth="1"/>
    <col min="11008" max="11008" width="10" style="74" customWidth="1"/>
    <col min="11009" max="11010" width="5.140625" style="74" customWidth="1"/>
    <col min="11011" max="11011" width="7.7109375" style="74" customWidth="1"/>
    <col min="11012" max="11017" width="5.42578125" style="74" customWidth="1"/>
    <col min="11018" max="11019" width="4.42578125" style="74" customWidth="1"/>
    <col min="11020" max="11020" width="6.5703125" style="74" customWidth="1"/>
    <col min="11021" max="11021" width="10" style="74" customWidth="1"/>
    <col min="11022" max="11022" width="9.140625" style="74" customWidth="1"/>
    <col min="11023" max="11023" width="10.85546875" style="74" customWidth="1"/>
    <col min="11024" max="11024" width="6" style="74" customWidth="1"/>
    <col min="11025" max="11026" width="5.85546875" style="74" customWidth="1"/>
    <col min="11027" max="11027" width="10.28515625" style="74" customWidth="1"/>
    <col min="11028" max="11028" width="10.7109375" style="74" customWidth="1"/>
    <col min="11029" max="11029" width="7.42578125" style="74" customWidth="1"/>
    <col min="11030" max="11030" width="7.85546875" style="74" customWidth="1"/>
    <col min="11031" max="11031" width="9.140625" style="74" customWidth="1"/>
    <col min="11032" max="11032" width="10.85546875" style="74" customWidth="1"/>
    <col min="11033" max="11258" width="9.140625" style="74"/>
    <col min="11259" max="11259" width="4.85546875" style="74" customWidth="1"/>
    <col min="11260" max="11260" width="12.42578125" style="74" customWidth="1"/>
    <col min="11261" max="11261" width="15.85546875" style="74" customWidth="1"/>
    <col min="11262" max="11262" width="8.5703125" style="74" customWidth="1"/>
    <col min="11263" max="11263" width="10.140625" style="74" customWidth="1"/>
    <col min="11264" max="11264" width="10" style="74" customWidth="1"/>
    <col min="11265" max="11266" width="5.140625" style="74" customWidth="1"/>
    <col min="11267" max="11267" width="7.7109375" style="74" customWidth="1"/>
    <col min="11268" max="11273" width="5.42578125" style="74" customWidth="1"/>
    <col min="11274" max="11275" width="4.42578125" style="74" customWidth="1"/>
    <col min="11276" max="11276" width="6.5703125" style="74" customWidth="1"/>
    <col min="11277" max="11277" width="10" style="74" customWidth="1"/>
    <col min="11278" max="11278" width="9.140625" style="74" customWidth="1"/>
    <col min="11279" max="11279" width="10.85546875" style="74" customWidth="1"/>
    <col min="11280" max="11280" width="6" style="74" customWidth="1"/>
    <col min="11281" max="11282" width="5.85546875" style="74" customWidth="1"/>
    <col min="11283" max="11283" width="10.28515625" style="74" customWidth="1"/>
    <col min="11284" max="11284" width="10.7109375" style="74" customWidth="1"/>
    <col min="11285" max="11285" width="7.42578125" style="74" customWidth="1"/>
    <col min="11286" max="11286" width="7.85546875" style="74" customWidth="1"/>
    <col min="11287" max="11287" width="9.140625" style="74" customWidth="1"/>
    <col min="11288" max="11288" width="10.85546875" style="74" customWidth="1"/>
    <col min="11289" max="11514" width="9.140625" style="74"/>
    <col min="11515" max="11515" width="4.85546875" style="74" customWidth="1"/>
    <col min="11516" max="11516" width="12.42578125" style="74" customWidth="1"/>
    <col min="11517" max="11517" width="15.85546875" style="74" customWidth="1"/>
    <col min="11518" max="11518" width="8.5703125" style="74" customWidth="1"/>
    <col min="11519" max="11519" width="10.140625" style="74" customWidth="1"/>
    <col min="11520" max="11520" width="10" style="74" customWidth="1"/>
    <col min="11521" max="11522" width="5.140625" style="74" customWidth="1"/>
    <col min="11523" max="11523" width="7.7109375" style="74" customWidth="1"/>
    <col min="11524" max="11529" width="5.42578125" style="74" customWidth="1"/>
    <col min="11530" max="11531" width="4.42578125" style="74" customWidth="1"/>
    <col min="11532" max="11532" width="6.5703125" style="74" customWidth="1"/>
    <col min="11533" max="11533" width="10" style="74" customWidth="1"/>
    <col min="11534" max="11534" width="9.140625" style="74" customWidth="1"/>
    <col min="11535" max="11535" width="10.85546875" style="74" customWidth="1"/>
    <col min="11536" max="11536" width="6" style="74" customWidth="1"/>
    <col min="11537" max="11538" width="5.85546875" style="74" customWidth="1"/>
    <col min="11539" max="11539" width="10.28515625" style="74" customWidth="1"/>
    <col min="11540" max="11540" width="10.7109375" style="74" customWidth="1"/>
    <col min="11541" max="11541" width="7.42578125" style="74" customWidth="1"/>
    <col min="11542" max="11542" width="7.85546875" style="74" customWidth="1"/>
    <col min="11543" max="11543" width="9.140625" style="74" customWidth="1"/>
    <col min="11544" max="11544" width="10.85546875" style="74" customWidth="1"/>
    <col min="11545" max="11770" width="9.140625" style="74"/>
    <col min="11771" max="11771" width="4.85546875" style="74" customWidth="1"/>
    <col min="11772" max="11772" width="12.42578125" style="74" customWidth="1"/>
    <col min="11773" max="11773" width="15.85546875" style="74" customWidth="1"/>
    <col min="11774" max="11774" width="8.5703125" style="74" customWidth="1"/>
    <col min="11775" max="11775" width="10.140625" style="74" customWidth="1"/>
    <col min="11776" max="11776" width="10" style="74" customWidth="1"/>
    <col min="11777" max="11778" width="5.140625" style="74" customWidth="1"/>
    <col min="11779" max="11779" width="7.7109375" style="74" customWidth="1"/>
    <col min="11780" max="11785" width="5.42578125" style="74" customWidth="1"/>
    <col min="11786" max="11787" width="4.42578125" style="74" customWidth="1"/>
    <col min="11788" max="11788" width="6.5703125" style="74" customWidth="1"/>
    <col min="11789" max="11789" width="10" style="74" customWidth="1"/>
    <col min="11790" max="11790" width="9.140625" style="74" customWidth="1"/>
    <col min="11791" max="11791" width="10.85546875" style="74" customWidth="1"/>
    <col min="11792" max="11792" width="6" style="74" customWidth="1"/>
    <col min="11793" max="11794" width="5.85546875" style="74" customWidth="1"/>
    <col min="11795" max="11795" width="10.28515625" style="74" customWidth="1"/>
    <col min="11796" max="11796" width="10.7109375" style="74" customWidth="1"/>
    <col min="11797" max="11797" width="7.42578125" style="74" customWidth="1"/>
    <col min="11798" max="11798" width="7.85546875" style="74" customWidth="1"/>
    <col min="11799" max="11799" width="9.140625" style="74" customWidth="1"/>
    <col min="11800" max="11800" width="10.85546875" style="74" customWidth="1"/>
    <col min="11801" max="12026" width="9.140625" style="74"/>
    <col min="12027" max="12027" width="4.85546875" style="74" customWidth="1"/>
    <col min="12028" max="12028" width="12.42578125" style="74" customWidth="1"/>
    <col min="12029" max="12029" width="15.85546875" style="74" customWidth="1"/>
    <col min="12030" max="12030" width="8.5703125" style="74" customWidth="1"/>
    <col min="12031" max="12031" width="10.140625" style="74" customWidth="1"/>
    <col min="12032" max="12032" width="10" style="74" customWidth="1"/>
    <col min="12033" max="12034" width="5.140625" style="74" customWidth="1"/>
    <col min="12035" max="12035" width="7.7109375" style="74" customWidth="1"/>
    <col min="12036" max="12041" width="5.42578125" style="74" customWidth="1"/>
    <col min="12042" max="12043" width="4.42578125" style="74" customWidth="1"/>
    <col min="12044" max="12044" width="6.5703125" style="74" customWidth="1"/>
    <col min="12045" max="12045" width="10" style="74" customWidth="1"/>
    <col min="12046" max="12046" width="9.140625" style="74" customWidth="1"/>
    <col min="12047" max="12047" width="10.85546875" style="74" customWidth="1"/>
    <col min="12048" max="12048" width="6" style="74" customWidth="1"/>
    <col min="12049" max="12050" width="5.85546875" style="74" customWidth="1"/>
    <col min="12051" max="12051" width="10.28515625" style="74" customWidth="1"/>
    <col min="12052" max="12052" width="10.7109375" style="74" customWidth="1"/>
    <col min="12053" max="12053" width="7.42578125" style="74" customWidth="1"/>
    <col min="12054" max="12054" width="7.85546875" style="74" customWidth="1"/>
    <col min="12055" max="12055" width="9.140625" style="74" customWidth="1"/>
    <col min="12056" max="12056" width="10.85546875" style="74" customWidth="1"/>
    <col min="12057" max="12282" width="9.140625" style="74"/>
    <col min="12283" max="12283" width="4.85546875" style="74" customWidth="1"/>
    <col min="12284" max="12284" width="12.42578125" style="74" customWidth="1"/>
    <col min="12285" max="12285" width="15.85546875" style="74" customWidth="1"/>
    <col min="12286" max="12286" width="8.5703125" style="74" customWidth="1"/>
    <col min="12287" max="12287" width="10.140625" style="74" customWidth="1"/>
    <col min="12288" max="12288" width="10" style="74" customWidth="1"/>
    <col min="12289" max="12290" width="5.140625" style="74" customWidth="1"/>
    <col min="12291" max="12291" width="7.7109375" style="74" customWidth="1"/>
    <col min="12292" max="12297" width="5.42578125" style="74" customWidth="1"/>
    <col min="12298" max="12299" width="4.42578125" style="74" customWidth="1"/>
    <col min="12300" max="12300" width="6.5703125" style="74" customWidth="1"/>
    <col min="12301" max="12301" width="10" style="74" customWidth="1"/>
    <col min="12302" max="12302" width="9.140625" style="74" customWidth="1"/>
    <col min="12303" max="12303" width="10.85546875" style="74" customWidth="1"/>
    <col min="12304" max="12304" width="6" style="74" customWidth="1"/>
    <col min="12305" max="12306" width="5.85546875" style="74" customWidth="1"/>
    <col min="12307" max="12307" width="10.28515625" style="74" customWidth="1"/>
    <col min="12308" max="12308" width="10.7109375" style="74" customWidth="1"/>
    <col min="12309" max="12309" width="7.42578125" style="74" customWidth="1"/>
    <col min="12310" max="12310" width="7.85546875" style="74" customWidth="1"/>
    <col min="12311" max="12311" width="9.140625" style="74" customWidth="1"/>
    <col min="12312" max="12312" width="10.85546875" style="74" customWidth="1"/>
    <col min="12313" max="12538" width="9.140625" style="74"/>
    <col min="12539" max="12539" width="4.85546875" style="74" customWidth="1"/>
    <col min="12540" max="12540" width="12.42578125" style="74" customWidth="1"/>
    <col min="12541" max="12541" width="15.85546875" style="74" customWidth="1"/>
    <col min="12542" max="12542" width="8.5703125" style="74" customWidth="1"/>
    <col min="12543" max="12543" width="10.140625" style="74" customWidth="1"/>
    <col min="12544" max="12544" width="10" style="74" customWidth="1"/>
    <col min="12545" max="12546" width="5.140625" style="74" customWidth="1"/>
    <col min="12547" max="12547" width="7.7109375" style="74" customWidth="1"/>
    <col min="12548" max="12553" width="5.42578125" style="74" customWidth="1"/>
    <col min="12554" max="12555" width="4.42578125" style="74" customWidth="1"/>
    <col min="12556" max="12556" width="6.5703125" style="74" customWidth="1"/>
    <col min="12557" max="12557" width="10" style="74" customWidth="1"/>
    <col min="12558" max="12558" width="9.140625" style="74" customWidth="1"/>
    <col min="12559" max="12559" width="10.85546875" style="74" customWidth="1"/>
    <col min="12560" max="12560" width="6" style="74" customWidth="1"/>
    <col min="12561" max="12562" width="5.85546875" style="74" customWidth="1"/>
    <col min="12563" max="12563" width="10.28515625" style="74" customWidth="1"/>
    <col min="12564" max="12564" width="10.7109375" style="74" customWidth="1"/>
    <col min="12565" max="12565" width="7.42578125" style="74" customWidth="1"/>
    <col min="12566" max="12566" width="7.85546875" style="74" customWidth="1"/>
    <col min="12567" max="12567" width="9.140625" style="74" customWidth="1"/>
    <col min="12568" max="12568" width="10.85546875" style="74" customWidth="1"/>
    <col min="12569" max="12794" width="9.140625" style="74"/>
    <col min="12795" max="12795" width="4.85546875" style="74" customWidth="1"/>
    <col min="12796" max="12796" width="12.42578125" style="74" customWidth="1"/>
    <col min="12797" max="12797" width="15.85546875" style="74" customWidth="1"/>
    <col min="12798" max="12798" width="8.5703125" style="74" customWidth="1"/>
    <col min="12799" max="12799" width="10.140625" style="74" customWidth="1"/>
    <col min="12800" max="12800" width="10" style="74" customWidth="1"/>
    <col min="12801" max="12802" width="5.140625" style="74" customWidth="1"/>
    <col min="12803" max="12803" width="7.7109375" style="74" customWidth="1"/>
    <col min="12804" max="12809" width="5.42578125" style="74" customWidth="1"/>
    <col min="12810" max="12811" width="4.42578125" style="74" customWidth="1"/>
    <col min="12812" max="12812" width="6.5703125" style="74" customWidth="1"/>
    <col min="12813" max="12813" width="10" style="74" customWidth="1"/>
    <col min="12814" max="12814" width="9.140625" style="74" customWidth="1"/>
    <col min="12815" max="12815" width="10.85546875" style="74" customWidth="1"/>
    <col min="12816" max="12816" width="6" style="74" customWidth="1"/>
    <col min="12817" max="12818" width="5.85546875" style="74" customWidth="1"/>
    <col min="12819" max="12819" width="10.28515625" style="74" customWidth="1"/>
    <col min="12820" max="12820" width="10.7109375" style="74" customWidth="1"/>
    <col min="12821" max="12821" width="7.42578125" style="74" customWidth="1"/>
    <col min="12822" max="12822" width="7.85546875" style="74" customWidth="1"/>
    <col min="12823" max="12823" width="9.140625" style="74" customWidth="1"/>
    <col min="12824" max="12824" width="10.85546875" style="74" customWidth="1"/>
    <col min="12825" max="13050" width="9.140625" style="74"/>
    <col min="13051" max="13051" width="4.85546875" style="74" customWidth="1"/>
    <col min="13052" max="13052" width="12.42578125" style="74" customWidth="1"/>
    <col min="13053" max="13053" width="15.85546875" style="74" customWidth="1"/>
    <col min="13054" max="13054" width="8.5703125" style="74" customWidth="1"/>
    <col min="13055" max="13055" width="10.140625" style="74" customWidth="1"/>
    <col min="13056" max="13056" width="10" style="74" customWidth="1"/>
    <col min="13057" max="13058" width="5.140625" style="74" customWidth="1"/>
    <col min="13059" max="13059" width="7.7109375" style="74" customWidth="1"/>
    <col min="13060" max="13065" width="5.42578125" style="74" customWidth="1"/>
    <col min="13066" max="13067" width="4.42578125" style="74" customWidth="1"/>
    <col min="13068" max="13068" width="6.5703125" style="74" customWidth="1"/>
    <col min="13069" max="13069" width="10" style="74" customWidth="1"/>
    <col min="13070" max="13070" width="9.140625" style="74" customWidth="1"/>
    <col min="13071" max="13071" width="10.85546875" style="74" customWidth="1"/>
    <col min="13072" max="13072" width="6" style="74" customWidth="1"/>
    <col min="13073" max="13074" width="5.85546875" style="74" customWidth="1"/>
    <col min="13075" max="13075" width="10.28515625" style="74" customWidth="1"/>
    <col min="13076" max="13076" width="10.7109375" style="74" customWidth="1"/>
    <col min="13077" max="13077" width="7.42578125" style="74" customWidth="1"/>
    <col min="13078" max="13078" width="7.85546875" style="74" customWidth="1"/>
    <col min="13079" max="13079" width="9.140625" style="74" customWidth="1"/>
    <col min="13080" max="13080" width="10.85546875" style="74" customWidth="1"/>
    <col min="13081" max="13306" width="9.140625" style="74"/>
    <col min="13307" max="13307" width="4.85546875" style="74" customWidth="1"/>
    <col min="13308" max="13308" width="12.42578125" style="74" customWidth="1"/>
    <col min="13309" max="13309" width="15.85546875" style="74" customWidth="1"/>
    <col min="13310" max="13310" width="8.5703125" style="74" customWidth="1"/>
    <col min="13311" max="13311" width="10.140625" style="74" customWidth="1"/>
    <col min="13312" max="13312" width="10" style="74" customWidth="1"/>
    <col min="13313" max="13314" width="5.140625" style="74" customWidth="1"/>
    <col min="13315" max="13315" width="7.7109375" style="74" customWidth="1"/>
    <col min="13316" max="13321" width="5.42578125" style="74" customWidth="1"/>
    <col min="13322" max="13323" width="4.42578125" style="74" customWidth="1"/>
    <col min="13324" max="13324" width="6.5703125" style="74" customWidth="1"/>
    <col min="13325" max="13325" width="10" style="74" customWidth="1"/>
    <col min="13326" max="13326" width="9.140625" style="74" customWidth="1"/>
    <col min="13327" max="13327" width="10.85546875" style="74" customWidth="1"/>
    <col min="13328" max="13328" width="6" style="74" customWidth="1"/>
    <col min="13329" max="13330" width="5.85546875" style="74" customWidth="1"/>
    <col min="13331" max="13331" width="10.28515625" style="74" customWidth="1"/>
    <col min="13332" max="13332" width="10.7109375" style="74" customWidth="1"/>
    <col min="13333" max="13333" width="7.42578125" style="74" customWidth="1"/>
    <col min="13334" max="13334" width="7.85546875" style="74" customWidth="1"/>
    <col min="13335" max="13335" width="9.140625" style="74" customWidth="1"/>
    <col min="13336" max="13336" width="10.85546875" style="74" customWidth="1"/>
    <col min="13337" max="13562" width="9.140625" style="74"/>
    <col min="13563" max="13563" width="4.85546875" style="74" customWidth="1"/>
    <col min="13564" max="13564" width="12.42578125" style="74" customWidth="1"/>
    <col min="13565" max="13565" width="15.85546875" style="74" customWidth="1"/>
    <col min="13566" max="13566" width="8.5703125" style="74" customWidth="1"/>
    <col min="13567" max="13567" width="10.140625" style="74" customWidth="1"/>
    <col min="13568" max="13568" width="10" style="74" customWidth="1"/>
    <col min="13569" max="13570" width="5.140625" style="74" customWidth="1"/>
    <col min="13571" max="13571" width="7.7109375" style="74" customWidth="1"/>
    <col min="13572" max="13577" width="5.42578125" style="74" customWidth="1"/>
    <col min="13578" max="13579" width="4.42578125" style="74" customWidth="1"/>
    <col min="13580" max="13580" width="6.5703125" style="74" customWidth="1"/>
    <col min="13581" max="13581" width="10" style="74" customWidth="1"/>
    <col min="13582" max="13582" width="9.140625" style="74" customWidth="1"/>
    <col min="13583" max="13583" width="10.85546875" style="74" customWidth="1"/>
    <col min="13584" max="13584" width="6" style="74" customWidth="1"/>
    <col min="13585" max="13586" width="5.85546875" style="74" customWidth="1"/>
    <col min="13587" max="13587" width="10.28515625" style="74" customWidth="1"/>
    <col min="13588" max="13588" width="10.7109375" style="74" customWidth="1"/>
    <col min="13589" max="13589" width="7.42578125" style="74" customWidth="1"/>
    <col min="13590" max="13590" width="7.85546875" style="74" customWidth="1"/>
    <col min="13591" max="13591" width="9.140625" style="74" customWidth="1"/>
    <col min="13592" max="13592" width="10.85546875" style="74" customWidth="1"/>
    <col min="13593" max="13818" width="9.140625" style="74"/>
    <col min="13819" max="13819" width="4.85546875" style="74" customWidth="1"/>
    <col min="13820" max="13820" width="12.42578125" style="74" customWidth="1"/>
    <col min="13821" max="13821" width="15.85546875" style="74" customWidth="1"/>
    <col min="13822" max="13822" width="8.5703125" style="74" customWidth="1"/>
    <col min="13823" max="13823" width="10.140625" style="74" customWidth="1"/>
    <col min="13824" max="13824" width="10" style="74" customWidth="1"/>
    <col min="13825" max="13826" width="5.140625" style="74" customWidth="1"/>
    <col min="13827" max="13827" width="7.7109375" style="74" customWidth="1"/>
    <col min="13828" max="13833" width="5.42578125" style="74" customWidth="1"/>
    <col min="13834" max="13835" width="4.42578125" style="74" customWidth="1"/>
    <col min="13836" max="13836" width="6.5703125" style="74" customWidth="1"/>
    <col min="13837" max="13837" width="10" style="74" customWidth="1"/>
    <col min="13838" max="13838" width="9.140625" style="74" customWidth="1"/>
    <col min="13839" max="13839" width="10.85546875" style="74" customWidth="1"/>
    <col min="13840" max="13840" width="6" style="74" customWidth="1"/>
    <col min="13841" max="13842" width="5.85546875" style="74" customWidth="1"/>
    <col min="13843" max="13843" width="10.28515625" style="74" customWidth="1"/>
    <col min="13844" max="13844" width="10.7109375" style="74" customWidth="1"/>
    <col min="13845" max="13845" width="7.42578125" style="74" customWidth="1"/>
    <col min="13846" max="13846" width="7.85546875" style="74" customWidth="1"/>
    <col min="13847" max="13847" width="9.140625" style="74" customWidth="1"/>
    <col min="13848" max="13848" width="10.85546875" style="74" customWidth="1"/>
    <col min="13849" max="14074" width="9.140625" style="74"/>
    <col min="14075" max="14075" width="4.85546875" style="74" customWidth="1"/>
    <col min="14076" max="14076" width="12.42578125" style="74" customWidth="1"/>
    <col min="14077" max="14077" width="15.85546875" style="74" customWidth="1"/>
    <col min="14078" max="14078" width="8.5703125" style="74" customWidth="1"/>
    <col min="14079" max="14079" width="10.140625" style="74" customWidth="1"/>
    <col min="14080" max="14080" width="10" style="74" customWidth="1"/>
    <col min="14081" max="14082" width="5.140625" style="74" customWidth="1"/>
    <col min="14083" max="14083" width="7.7109375" style="74" customWidth="1"/>
    <col min="14084" max="14089" width="5.42578125" style="74" customWidth="1"/>
    <col min="14090" max="14091" width="4.42578125" style="74" customWidth="1"/>
    <col min="14092" max="14092" width="6.5703125" style="74" customWidth="1"/>
    <col min="14093" max="14093" width="10" style="74" customWidth="1"/>
    <col min="14094" max="14094" width="9.140625" style="74" customWidth="1"/>
    <col min="14095" max="14095" width="10.85546875" style="74" customWidth="1"/>
    <col min="14096" max="14096" width="6" style="74" customWidth="1"/>
    <col min="14097" max="14098" width="5.85546875" style="74" customWidth="1"/>
    <col min="14099" max="14099" width="10.28515625" style="74" customWidth="1"/>
    <col min="14100" max="14100" width="10.7109375" style="74" customWidth="1"/>
    <col min="14101" max="14101" width="7.42578125" style="74" customWidth="1"/>
    <col min="14102" max="14102" width="7.85546875" style="74" customWidth="1"/>
    <col min="14103" max="14103" width="9.140625" style="74" customWidth="1"/>
    <col min="14104" max="14104" width="10.85546875" style="74" customWidth="1"/>
    <col min="14105" max="14330" width="9.140625" style="74"/>
    <col min="14331" max="14331" width="4.85546875" style="74" customWidth="1"/>
    <col min="14332" max="14332" width="12.42578125" style="74" customWidth="1"/>
    <col min="14333" max="14333" width="15.85546875" style="74" customWidth="1"/>
    <col min="14334" max="14334" width="8.5703125" style="74" customWidth="1"/>
    <col min="14335" max="14335" width="10.140625" style="74" customWidth="1"/>
    <col min="14336" max="14336" width="10" style="74" customWidth="1"/>
    <col min="14337" max="14338" width="5.140625" style="74" customWidth="1"/>
    <col min="14339" max="14339" width="7.7109375" style="74" customWidth="1"/>
    <col min="14340" max="14345" width="5.42578125" style="74" customWidth="1"/>
    <col min="14346" max="14347" width="4.42578125" style="74" customWidth="1"/>
    <col min="14348" max="14348" width="6.5703125" style="74" customWidth="1"/>
    <col min="14349" max="14349" width="10" style="74" customWidth="1"/>
    <col min="14350" max="14350" width="9.140625" style="74" customWidth="1"/>
    <col min="14351" max="14351" width="10.85546875" style="74" customWidth="1"/>
    <col min="14352" max="14352" width="6" style="74" customWidth="1"/>
    <col min="14353" max="14354" width="5.85546875" style="74" customWidth="1"/>
    <col min="14355" max="14355" width="10.28515625" style="74" customWidth="1"/>
    <col min="14356" max="14356" width="10.7109375" style="74" customWidth="1"/>
    <col min="14357" max="14357" width="7.42578125" style="74" customWidth="1"/>
    <col min="14358" max="14358" width="7.85546875" style="74" customWidth="1"/>
    <col min="14359" max="14359" width="9.140625" style="74" customWidth="1"/>
    <col min="14360" max="14360" width="10.85546875" style="74" customWidth="1"/>
    <col min="14361" max="14586" width="9.140625" style="74"/>
    <col min="14587" max="14587" width="4.85546875" style="74" customWidth="1"/>
    <col min="14588" max="14588" width="12.42578125" style="74" customWidth="1"/>
    <col min="14589" max="14589" width="15.85546875" style="74" customWidth="1"/>
    <col min="14590" max="14590" width="8.5703125" style="74" customWidth="1"/>
    <col min="14591" max="14591" width="10.140625" style="74" customWidth="1"/>
    <col min="14592" max="14592" width="10" style="74" customWidth="1"/>
    <col min="14593" max="14594" width="5.140625" style="74" customWidth="1"/>
    <col min="14595" max="14595" width="7.7109375" style="74" customWidth="1"/>
    <col min="14596" max="14601" width="5.42578125" style="74" customWidth="1"/>
    <col min="14602" max="14603" width="4.42578125" style="74" customWidth="1"/>
    <col min="14604" max="14604" width="6.5703125" style="74" customWidth="1"/>
    <col min="14605" max="14605" width="10" style="74" customWidth="1"/>
    <col min="14606" max="14606" width="9.140625" style="74" customWidth="1"/>
    <col min="14607" max="14607" width="10.85546875" style="74" customWidth="1"/>
    <col min="14608" max="14608" width="6" style="74" customWidth="1"/>
    <col min="14609" max="14610" width="5.85546875" style="74" customWidth="1"/>
    <col min="14611" max="14611" width="10.28515625" style="74" customWidth="1"/>
    <col min="14612" max="14612" width="10.7109375" style="74" customWidth="1"/>
    <col min="14613" max="14613" width="7.42578125" style="74" customWidth="1"/>
    <col min="14614" max="14614" width="7.85546875" style="74" customWidth="1"/>
    <col min="14615" max="14615" width="9.140625" style="74" customWidth="1"/>
    <col min="14616" max="14616" width="10.85546875" style="74" customWidth="1"/>
    <col min="14617" max="14842" width="9.140625" style="74"/>
    <col min="14843" max="14843" width="4.85546875" style="74" customWidth="1"/>
    <col min="14844" max="14844" width="12.42578125" style="74" customWidth="1"/>
    <col min="14845" max="14845" width="15.85546875" style="74" customWidth="1"/>
    <col min="14846" max="14846" width="8.5703125" style="74" customWidth="1"/>
    <col min="14847" max="14847" width="10.140625" style="74" customWidth="1"/>
    <col min="14848" max="14848" width="10" style="74" customWidth="1"/>
    <col min="14849" max="14850" width="5.140625" style="74" customWidth="1"/>
    <col min="14851" max="14851" width="7.7109375" style="74" customWidth="1"/>
    <col min="14852" max="14857" width="5.42578125" style="74" customWidth="1"/>
    <col min="14858" max="14859" width="4.42578125" style="74" customWidth="1"/>
    <col min="14860" max="14860" width="6.5703125" style="74" customWidth="1"/>
    <col min="14861" max="14861" width="10" style="74" customWidth="1"/>
    <col min="14862" max="14862" width="9.140625" style="74" customWidth="1"/>
    <col min="14863" max="14863" width="10.85546875" style="74" customWidth="1"/>
    <col min="14864" max="14864" width="6" style="74" customWidth="1"/>
    <col min="14865" max="14866" width="5.85546875" style="74" customWidth="1"/>
    <col min="14867" max="14867" width="10.28515625" style="74" customWidth="1"/>
    <col min="14868" max="14868" width="10.7109375" style="74" customWidth="1"/>
    <col min="14869" max="14869" width="7.42578125" style="74" customWidth="1"/>
    <col min="14870" max="14870" width="7.85546875" style="74" customWidth="1"/>
    <col min="14871" max="14871" width="9.140625" style="74" customWidth="1"/>
    <col min="14872" max="14872" width="10.85546875" style="74" customWidth="1"/>
    <col min="14873" max="15098" width="9.140625" style="74"/>
    <col min="15099" max="15099" width="4.85546875" style="74" customWidth="1"/>
    <col min="15100" max="15100" width="12.42578125" style="74" customWidth="1"/>
    <col min="15101" max="15101" width="15.85546875" style="74" customWidth="1"/>
    <col min="15102" max="15102" width="8.5703125" style="74" customWidth="1"/>
    <col min="15103" max="15103" width="10.140625" style="74" customWidth="1"/>
    <col min="15104" max="15104" width="10" style="74" customWidth="1"/>
    <col min="15105" max="15106" width="5.140625" style="74" customWidth="1"/>
    <col min="15107" max="15107" width="7.7109375" style="74" customWidth="1"/>
    <col min="15108" max="15113" width="5.42578125" style="74" customWidth="1"/>
    <col min="15114" max="15115" width="4.42578125" style="74" customWidth="1"/>
    <col min="15116" max="15116" width="6.5703125" style="74" customWidth="1"/>
    <col min="15117" max="15117" width="10" style="74" customWidth="1"/>
    <col min="15118" max="15118" width="9.140625" style="74" customWidth="1"/>
    <col min="15119" max="15119" width="10.85546875" style="74" customWidth="1"/>
    <col min="15120" max="15120" width="6" style="74" customWidth="1"/>
    <col min="15121" max="15122" width="5.85546875" style="74" customWidth="1"/>
    <col min="15123" max="15123" width="10.28515625" style="74" customWidth="1"/>
    <col min="15124" max="15124" width="10.7109375" style="74" customWidth="1"/>
    <col min="15125" max="15125" width="7.42578125" style="74" customWidth="1"/>
    <col min="15126" max="15126" width="7.85546875" style="74" customWidth="1"/>
    <col min="15127" max="15127" width="9.140625" style="74" customWidth="1"/>
    <col min="15128" max="15128" width="10.85546875" style="74" customWidth="1"/>
    <col min="15129" max="15354" width="9.140625" style="74"/>
    <col min="15355" max="15355" width="4.85546875" style="74" customWidth="1"/>
    <col min="15356" max="15356" width="12.42578125" style="74" customWidth="1"/>
    <col min="15357" max="15357" width="15.85546875" style="74" customWidth="1"/>
    <col min="15358" max="15358" width="8.5703125" style="74" customWidth="1"/>
    <col min="15359" max="15359" width="10.140625" style="74" customWidth="1"/>
    <col min="15360" max="15360" width="10" style="74" customWidth="1"/>
    <col min="15361" max="15362" width="5.140625" style="74" customWidth="1"/>
    <col min="15363" max="15363" width="7.7109375" style="74" customWidth="1"/>
    <col min="15364" max="15369" width="5.42578125" style="74" customWidth="1"/>
    <col min="15370" max="15371" width="4.42578125" style="74" customWidth="1"/>
    <col min="15372" max="15372" width="6.5703125" style="74" customWidth="1"/>
    <col min="15373" max="15373" width="10" style="74" customWidth="1"/>
    <col min="15374" max="15374" width="9.140625" style="74" customWidth="1"/>
    <col min="15375" max="15375" width="10.85546875" style="74" customWidth="1"/>
    <col min="15376" max="15376" width="6" style="74" customWidth="1"/>
    <col min="15377" max="15378" width="5.85546875" style="74" customWidth="1"/>
    <col min="15379" max="15379" width="10.28515625" style="74" customWidth="1"/>
    <col min="15380" max="15380" width="10.7109375" style="74" customWidth="1"/>
    <col min="15381" max="15381" width="7.42578125" style="74" customWidth="1"/>
    <col min="15382" max="15382" width="7.85546875" style="74" customWidth="1"/>
    <col min="15383" max="15383" width="9.140625" style="74" customWidth="1"/>
    <col min="15384" max="15384" width="10.85546875" style="74" customWidth="1"/>
    <col min="15385" max="15610" width="9.140625" style="74"/>
    <col min="15611" max="15611" width="4.85546875" style="74" customWidth="1"/>
    <col min="15612" max="15612" width="12.42578125" style="74" customWidth="1"/>
    <col min="15613" max="15613" width="15.85546875" style="74" customWidth="1"/>
    <col min="15614" max="15614" width="8.5703125" style="74" customWidth="1"/>
    <col min="15615" max="15615" width="10.140625" style="74" customWidth="1"/>
    <col min="15616" max="15616" width="10" style="74" customWidth="1"/>
    <col min="15617" max="15618" width="5.140625" style="74" customWidth="1"/>
    <col min="15619" max="15619" width="7.7109375" style="74" customWidth="1"/>
    <col min="15620" max="15625" width="5.42578125" style="74" customWidth="1"/>
    <col min="15626" max="15627" width="4.42578125" style="74" customWidth="1"/>
    <col min="15628" max="15628" width="6.5703125" style="74" customWidth="1"/>
    <col min="15629" max="15629" width="10" style="74" customWidth="1"/>
    <col min="15630" max="15630" width="9.140625" style="74" customWidth="1"/>
    <col min="15631" max="15631" width="10.85546875" style="74" customWidth="1"/>
    <col min="15632" max="15632" width="6" style="74" customWidth="1"/>
    <col min="15633" max="15634" width="5.85546875" style="74" customWidth="1"/>
    <col min="15635" max="15635" width="10.28515625" style="74" customWidth="1"/>
    <col min="15636" max="15636" width="10.7109375" style="74" customWidth="1"/>
    <col min="15637" max="15637" width="7.42578125" style="74" customWidth="1"/>
    <col min="15638" max="15638" width="7.85546875" style="74" customWidth="1"/>
    <col min="15639" max="15639" width="9.140625" style="74" customWidth="1"/>
    <col min="15640" max="15640" width="10.85546875" style="74" customWidth="1"/>
    <col min="15641" max="15866" width="9.140625" style="74"/>
    <col min="15867" max="15867" width="4.85546875" style="74" customWidth="1"/>
    <col min="15868" max="15868" width="12.42578125" style="74" customWidth="1"/>
    <col min="15869" max="15869" width="15.85546875" style="74" customWidth="1"/>
    <col min="15870" max="15870" width="8.5703125" style="74" customWidth="1"/>
    <col min="15871" max="15871" width="10.140625" style="74" customWidth="1"/>
    <col min="15872" max="15872" width="10" style="74" customWidth="1"/>
    <col min="15873" max="15874" width="5.140625" style="74" customWidth="1"/>
    <col min="15875" max="15875" width="7.7109375" style="74" customWidth="1"/>
    <col min="15876" max="15881" width="5.42578125" style="74" customWidth="1"/>
    <col min="15882" max="15883" width="4.42578125" style="74" customWidth="1"/>
    <col min="15884" max="15884" width="6.5703125" style="74" customWidth="1"/>
    <col min="15885" max="15885" width="10" style="74" customWidth="1"/>
    <col min="15886" max="15886" width="9.140625" style="74" customWidth="1"/>
    <col min="15887" max="15887" width="10.85546875" style="74" customWidth="1"/>
    <col min="15888" max="15888" width="6" style="74" customWidth="1"/>
    <col min="15889" max="15890" width="5.85546875" style="74" customWidth="1"/>
    <col min="15891" max="15891" width="10.28515625" style="74" customWidth="1"/>
    <col min="15892" max="15892" width="10.7109375" style="74" customWidth="1"/>
    <col min="15893" max="15893" width="7.42578125" style="74" customWidth="1"/>
    <col min="15894" max="15894" width="7.85546875" style="74" customWidth="1"/>
    <col min="15895" max="15895" width="9.140625" style="74" customWidth="1"/>
    <col min="15896" max="15896" width="10.85546875" style="74" customWidth="1"/>
    <col min="15897" max="16122" width="9.140625" style="74"/>
    <col min="16123" max="16123" width="4.85546875" style="74" customWidth="1"/>
    <col min="16124" max="16124" width="12.42578125" style="74" customWidth="1"/>
    <col min="16125" max="16125" width="15.85546875" style="74" customWidth="1"/>
    <col min="16126" max="16126" width="8.5703125" style="74" customWidth="1"/>
    <col min="16127" max="16127" width="10.140625" style="74" customWidth="1"/>
    <col min="16128" max="16128" width="10" style="74" customWidth="1"/>
    <col min="16129" max="16130" width="5.140625" style="74" customWidth="1"/>
    <col min="16131" max="16131" width="7.7109375" style="74" customWidth="1"/>
    <col min="16132" max="16137" width="5.42578125" style="74" customWidth="1"/>
    <col min="16138" max="16139" width="4.42578125" style="74" customWidth="1"/>
    <col min="16140" max="16140" width="6.5703125" style="74" customWidth="1"/>
    <col min="16141" max="16141" width="10" style="74" customWidth="1"/>
    <col min="16142" max="16142" width="9.140625" style="74" customWidth="1"/>
    <col min="16143" max="16143" width="10.85546875" style="74" customWidth="1"/>
    <col min="16144" max="16144" width="6" style="74" customWidth="1"/>
    <col min="16145" max="16146" width="5.85546875" style="74" customWidth="1"/>
    <col min="16147" max="16147" width="10.28515625" style="74" customWidth="1"/>
    <col min="16148" max="16148" width="10.7109375" style="74" customWidth="1"/>
    <col min="16149" max="16149" width="7.42578125" style="74" customWidth="1"/>
    <col min="16150" max="16150" width="7.85546875" style="74" customWidth="1"/>
    <col min="16151" max="16151" width="9.140625" style="74" customWidth="1"/>
    <col min="16152" max="16152" width="10.85546875" style="74" customWidth="1"/>
    <col min="16153" max="16384" width="9.140625" style="74"/>
  </cols>
  <sheetData>
    <row r="1" spans="1:40" s="65" customFormat="1" ht="22.5" customHeight="1">
      <c r="A1" s="65" t="s">
        <v>0</v>
      </c>
      <c r="D1" s="66"/>
      <c r="E1" s="67"/>
      <c r="F1" s="66"/>
      <c r="G1" s="66"/>
      <c r="H1" s="66"/>
      <c r="I1" s="68"/>
      <c r="J1" s="68"/>
      <c r="K1" s="68"/>
      <c r="L1" s="68" t="s">
        <v>1</v>
      </c>
      <c r="M1" s="68"/>
      <c r="N1" s="69"/>
      <c r="O1" s="69"/>
      <c r="P1" s="69"/>
      <c r="Q1" s="69"/>
      <c r="R1" s="69"/>
      <c r="S1" s="66"/>
      <c r="T1" s="66"/>
      <c r="W1" s="70"/>
    </row>
    <row r="2" spans="1:40" s="65" customFormat="1" ht="21" customHeight="1">
      <c r="A2" s="65" t="s">
        <v>2</v>
      </c>
      <c r="D2" s="66"/>
      <c r="E2" s="71"/>
      <c r="F2" s="66"/>
      <c r="G2" s="66"/>
      <c r="H2" s="66"/>
      <c r="I2" s="68"/>
      <c r="J2" s="68"/>
      <c r="K2" s="68"/>
      <c r="L2" s="68" t="s">
        <v>3</v>
      </c>
      <c r="M2" s="68"/>
      <c r="N2" s="69"/>
      <c r="O2" s="69"/>
      <c r="P2" s="69"/>
      <c r="Q2" s="69"/>
      <c r="R2" s="69"/>
      <c r="S2" s="66"/>
      <c r="T2" s="66"/>
      <c r="W2" s="70"/>
    </row>
    <row r="3" spans="1:40" s="65" customFormat="1" ht="21" customHeight="1">
      <c r="A3" s="66"/>
      <c r="B3" s="66"/>
      <c r="C3" s="66"/>
      <c r="D3" s="66"/>
      <c r="E3" s="71"/>
      <c r="F3" s="66"/>
      <c r="G3" s="66"/>
      <c r="H3" s="66"/>
      <c r="I3" s="68"/>
      <c r="J3" s="68"/>
      <c r="K3" s="68"/>
      <c r="L3" s="68" t="s">
        <v>361</v>
      </c>
      <c r="M3" s="68"/>
      <c r="N3" s="69"/>
      <c r="O3" s="69"/>
      <c r="P3" s="69"/>
      <c r="Q3" s="69"/>
      <c r="R3" s="69"/>
      <c r="S3" s="66"/>
      <c r="T3" s="66"/>
      <c r="W3" s="70"/>
    </row>
    <row r="4" spans="1:40" s="72" customFormat="1" ht="6.75" customHeight="1">
      <c r="O4" s="73"/>
    </row>
    <row r="5" spans="1:40" ht="21" customHeight="1">
      <c r="A5" s="1012" t="s">
        <v>5</v>
      </c>
      <c r="B5" s="1013" t="s">
        <v>6</v>
      </c>
      <c r="C5" s="1014" t="s">
        <v>7</v>
      </c>
      <c r="D5" s="1015"/>
      <c r="E5" s="1016" t="s">
        <v>8</v>
      </c>
      <c r="F5" s="1012" t="s">
        <v>9</v>
      </c>
      <c r="G5" s="1008" t="s">
        <v>10</v>
      </c>
      <c r="H5" s="1008" t="s">
        <v>11</v>
      </c>
      <c r="I5" s="1008" t="s">
        <v>12</v>
      </c>
      <c r="J5" s="1009" t="s">
        <v>13</v>
      </c>
      <c r="K5" s="1009"/>
      <c r="L5" s="1009"/>
      <c r="M5" s="1009"/>
      <c r="N5" s="1010" t="s">
        <v>334</v>
      </c>
      <c r="O5" s="1011"/>
      <c r="P5" s="1007" t="s">
        <v>17</v>
      </c>
      <c r="Q5" s="1007" t="s">
        <v>18</v>
      </c>
      <c r="R5" s="1007" t="s">
        <v>19</v>
      </c>
      <c r="S5" s="1008" t="s">
        <v>20</v>
      </c>
      <c r="T5" s="1008" t="s">
        <v>21</v>
      </c>
    </row>
    <row r="6" spans="1:40" ht="28.5" customHeight="1">
      <c r="A6" s="992"/>
      <c r="B6" s="996"/>
      <c r="C6" s="1000"/>
      <c r="D6" s="1001"/>
      <c r="E6" s="1005"/>
      <c r="F6" s="992"/>
      <c r="G6" s="992"/>
      <c r="H6" s="985"/>
      <c r="I6" s="985"/>
      <c r="J6" s="982" t="s">
        <v>335</v>
      </c>
      <c r="K6" s="982" t="s">
        <v>336</v>
      </c>
      <c r="L6" s="982" t="s">
        <v>337</v>
      </c>
      <c r="M6" s="1007" t="s">
        <v>338</v>
      </c>
      <c r="N6" s="990"/>
      <c r="O6" s="991"/>
      <c r="P6" s="982"/>
      <c r="Q6" s="982"/>
      <c r="R6" s="982"/>
      <c r="S6" s="985"/>
      <c r="T6" s="985"/>
    </row>
    <row r="7" spans="1:40" ht="21" customHeight="1">
      <c r="A7" s="993"/>
      <c r="B7" s="997"/>
      <c r="C7" s="1002"/>
      <c r="D7" s="1003"/>
      <c r="E7" s="1006"/>
      <c r="F7" s="993"/>
      <c r="G7" s="993"/>
      <c r="H7" s="986"/>
      <c r="I7" s="986"/>
      <c r="J7" s="983"/>
      <c r="K7" s="983"/>
      <c r="L7" s="983"/>
      <c r="M7" s="983"/>
      <c r="N7" s="76" t="s">
        <v>27</v>
      </c>
      <c r="O7" s="76" t="s">
        <v>28</v>
      </c>
      <c r="P7" s="983"/>
      <c r="Q7" s="983"/>
      <c r="R7" s="983"/>
      <c r="S7" s="986"/>
      <c r="T7" s="986"/>
    </row>
    <row r="8" spans="1:40" ht="27.75" customHeight="1">
      <c r="A8" s="124"/>
      <c r="B8" s="125" t="s">
        <v>362</v>
      </c>
      <c r="C8" s="124"/>
      <c r="D8" s="126"/>
      <c r="E8" s="127"/>
      <c r="F8" s="128"/>
      <c r="G8" s="128"/>
      <c r="H8" s="128">
        <v>84</v>
      </c>
      <c r="I8" s="128">
        <v>85</v>
      </c>
      <c r="J8" s="129">
        <v>5</v>
      </c>
      <c r="K8" s="129">
        <v>1</v>
      </c>
      <c r="L8" s="128">
        <v>22</v>
      </c>
      <c r="M8" s="128"/>
      <c r="N8" s="128">
        <v>90</v>
      </c>
      <c r="O8" s="128"/>
      <c r="P8" s="130">
        <v>26</v>
      </c>
      <c r="Q8" s="130">
        <v>27</v>
      </c>
      <c r="R8" s="130"/>
      <c r="S8" s="131"/>
      <c r="T8" s="131"/>
    </row>
    <row r="9" spans="1:40" ht="24" customHeight="1">
      <c r="A9" s="87">
        <v>1</v>
      </c>
      <c r="B9" s="133">
        <v>1810213732</v>
      </c>
      <c r="C9" s="89" t="s">
        <v>152</v>
      </c>
      <c r="D9" s="134" t="s">
        <v>206</v>
      </c>
      <c r="E9" s="91" t="s">
        <v>385</v>
      </c>
      <c r="F9" s="92" t="s">
        <v>65</v>
      </c>
      <c r="G9" s="135" t="s">
        <v>45</v>
      </c>
      <c r="H9" s="94">
        <v>87</v>
      </c>
      <c r="I9" s="95">
        <v>6.18</v>
      </c>
      <c r="J9" s="96">
        <v>8.5</v>
      </c>
      <c r="K9" s="96">
        <v>7.8</v>
      </c>
      <c r="L9" s="96">
        <v>7</v>
      </c>
      <c r="M9" s="97">
        <v>8.3800000000000008</v>
      </c>
      <c r="N9" s="95">
        <v>6.32</v>
      </c>
      <c r="O9" s="95">
        <v>2.42</v>
      </c>
      <c r="P9" s="136" t="s">
        <v>46</v>
      </c>
      <c r="Q9" s="136" t="s">
        <v>46</v>
      </c>
      <c r="R9" s="92" t="s">
        <v>47</v>
      </c>
      <c r="S9" s="137"/>
      <c r="T9" s="670" t="s">
        <v>48</v>
      </c>
      <c r="U9" s="671" t="s">
        <v>638</v>
      </c>
      <c r="W9" s="101"/>
      <c r="X9" s="102"/>
      <c r="AN9" s="85"/>
    </row>
    <row r="10" spans="1:40" ht="24" customHeight="1">
      <c r="A10" s="103">
        <f t="shared" ref="A10:A16" si="0">A9+1</f>
        <v>2</v>
      </c>
      <c r="B10" s="138">
        <v>1810215452</v>
      </c>
      <c r="C10" s="104" t="s">
        <v>152</v>
      </c>
      <c r="D10" s="139" t="s">
        <v>82</v>
      </c>
      <c r="E10" s="106" t="s">
        <v>386</v>
      </c>
      <c r="F10" s="107" t="s">
        <v>80</v>
      </c>
      <c r="G10" s="93" t="s">
        <v>45</v>
      </c>
      <c r="H10" s="108">
        <v>87</v>
      </c>
      <c r="I10" s="109">
        <v>6.39</v>
      </c>
      <c r="J10" s="110">
        <v>6.5</v>
      </c>
      <c r="K10" s="110">
        <v>8.5</v>
      </c>
      <c r="L10" s="110">
        <v>5.5</v>
      </c>
      <c r="M10" s="111">
        <v>6.83</v>
      </c>
      <c r="N10" s="109">
        <v>6.42</v>
      </c>
      <c r="O10" s="109">
        <v>2.4700000000000002</v>
      </c>
      <c r="P10" s="140" t="s">
        <v>46</v>
      </c>
      <c r="Q10" s="140" t="s">
        <v>46</v>
      </c>
      <c r="R10" s="107" t="s">
        <v>54</v>
      </c>
      <c r="S10" s="114"/>
      <c r="T10" s="670" t="s">
        <v>48</v>
      </c>
      <c r="U10" s="671" t="s">
        <v>638</v>
      </c>
      <c r="W10" s="101"/>
      <c r="X10" s="102"/>
      <c r="AN10" s="85"/>
    </row>
    <row r="11" spans="1:40" ht="24" customHeight="1">
      <c r="A11" s="103">
        <f t="shared" si="0"/>
        <v>3</v>
      </c>
      <c r="B11" s="138">
        <v>171216308</v>
      </c>
      <c r="C11" s="104" t="s">
        <v>387</v>
      </c>
      <c r="D11" s="139" t="s">
        <v>384</v>
      </c>
      <c r="E11" s="106" t="s">
        <v>388</v>
      </c>
      <c r="F11" s="107" t="s">
        <v>44</v>
      </c>
      <c r="G11" s="93" t="s">
        <v>68</v>
      </c>
      <c r="H11" s="108">
        <v>87</v>
      </c>
      <c r="I11" s="109">
        <v>6.73</v>
      </c>
      <c r="J11" s="110">
        <v>5.8</v>
      </c>
      <c r="K11" s="110">
        <v>5.8</v>
      </c>
      <c r="L11" s="110">
        <v>6</v>
      </c>
      <c r="M11" s="111">
        <v>5.8</v>
      </c>
      <c r="N11" s="109">
        <v>6.67</v>
      </c>
      <c r="O11" s="109">
        <v>2.62</v>
      </c>
      <c r="P11" s="140" t="s">
        <v>46</v>
      </c>
      <c r="Q11" s="140" t="s">
        <v>46</v>
      </c>
      <c r="R11" s="107" t="s">
        <v>47</v>
      </c>
      <c r="S11" s="114"/>
      <c r="T11" s="670" t="s">
        <v>48</v>
      </c>
      <c r="U11" s="671" t="s">
        <v>638</v>
      </c>
      <c r="W11" s="101"/>
      <c r="X11" s="102"/>
      <c r="AN11" s="85"/>
    </row>
    <row r="12" spans="1:40" ht="24" customHeight="1">
      <c r="A12" s="141">
        <f t="shared" si="0"/>
        <v>4</v>
      </c>
      <c r="B12" s="142">
        <v>1810215012</v>
      </c>
      <c r="C12" s="143" t="s">
        <v>389</v>
      </c>
      <c r="D12" s="144" t="s">
        <v>154</v>
      </c>
      <c r="E12" s="145" t="s">
        <v>390</v>
      </c>
      <c r="F12" s="146" t="s">
        <v>51</v>
      </c>
      <c r="G12" s="147" t="s">
        <v>45</v>
      </c>
      <c r="H12" s="148">
        <v>87</v>
      </c>
      <c r="I12" s="149">
        <v>6.67</v>
      </c>
      <c r="J12" s="150">
        <v>8</v>
      </c>
      <c r="K12" s="150">
        <v>9.4</v>
      </c>
      <c r="L12" s="150">
        <v>6</v>
      </c>
      <c r="M12" s="151">
        <v>8.23</v>
      </c>
      <c r="N12" s="149">
        <v>6.77</v>
      </c>
      <c r="O12" s="149">
        <v>2.72</v>
      </c>
      <c r="P12" s="152" t="s">
        <v>46</v>
      </c>
      <c r="Q12" s="152" t="s">
        <v>46</v>
      </c>
      <c r="R12" s="146" t="s">
        <v>47</v>
      </c>
      <c r="S12" s="153"/>
      <c r="T12" s="670" t="s">
        <v>48</v>
      </c>
      <c r="U12" s="671" t="s">
        <v>638</v>
      </c>
      <c r="W12" s="101"/>
      <c r="X12" s="102"/>
      <c r="AN12" s="85"/>
    </row>
    <row r="13" spans="1:40" ht="27" customHeight="1">
      <c r="A13" s="154"/>
      <c r="B13" s="155" t="s">
        <v>363</v>
      </c>
      <c r="C13" s="156"/>
      <c r="D13" s="156"/>
      <c r="E13" s="156"/>
      <c r="F13" s="156"/>
      <c r="G13" s="156"/>
      <c r="H13" s="156"/>
      <c r="I13" s="156"/>
      <c r="J13" s="156"/>
      <c r="K13" s="156"/>
      <c r="L13" s="156"/>
      <c r="M13" s="156"/>
      <c r="N13" s="156"/>
      <c r="O13" s="156"/>
      <c r="P13" s="156"/>
      <c r="Q13" s="156"/>
      <c r="R13" s="156"/>
      <c r="S13" s="156"/>
      <c r="T13" s="156"/>
      <c r="W13" s="101"/>
      <c r="X13" s="102"/>
      <c r="AN13" s="85"/>
    </row>
    <row r="14" spans="1:40" ht="24" customHeight="1">
      <c r="A14" s="157">
        <f t="shared" si="0"/>
        <v>1</v>
      </c>
      <c r="B14" s="158">
        <v>1811215919</v>
      </c>
      <c r="C14" s="159" t="s">
        <v>391</v>
      </c>
      <c r="D14" s="160" t="s">
        <v>257</v>
      </c>
      <c r="E14" s="161" t="s">
        <v>392</v>
      </c>
      <c r="F14" s="162" t="s">
        <v>80</v>
      </c>
      <c r="G14" s="163" t="s">
        <v>68</v>
      </c>
      <c r="H14" s="164">
        <v>87</v>
      </c>
      <c r="I14" s="165">
        <v>5.9</v>
      </c>
      <c r="J14" s="166">
        <v>6.3</v>
      </c>
      <c r="K14" s="166">
        <v>8.9</v>
      </c>
      <c r="L14" s="166">
        <v>7</v>
      </c>
      <c r="M14" s="167">
        <v>6.73</v>
      </c>
      <c r="N14" s="165">
        <v>5.96</v>
      </c>
      <c r="O14" s="165">
        <v>2.27</v>
      </c>
      <c r="P14" s="168" t="s">
        <v>46</v>
      </c>
      <c r="Q14" s="168" t="s">
        <v>46</v>
      </c>
      <c r="R14" s="162" t="s">
        <v>54</v>
      </c>
      <c r="S14" s="169" t="s">
        <v>347</v>
      </c>
      <c r="T14" s="170" t="s">
        <v>57</v>
      </c>
      <c r="U14" s="734" t="s">
        <v>781</v>
      </c>
      <c r="W14" s="101"/>
      <c r="X14" s="102"/>
      <c r="AN14" s="85"/>
    </row>
    <row r="15" spans="1:40" ht="24" customHeight="1">
      <c r="A15" s="103">
        <f t="shared" si="0"/>
        <v>2</v>
      </c>
      <c r="B15" s="138">
        <v>1811215465</v>
      </c>
      <c r="C15" s="104" t="s">
        <v>393</v>
      </c>
      <c r="D15" s="139" t="s">
        <v>262</v>
      </c>
      <c r="E15" s="106" t="s">
        <v>394</v>
      </c>
      <c r="F15" s="107" t="s">
        <v>345</v>
      </c>
      <c r="G15" s="93" t="s">
        <v>68</v>
      </c>
      <c r="H15" s="108">
        <v>87</v>
      </c>
      <c r="I15" s="109">
        <v>5.94</v>
      </c>
      <c r="J15" s="110">
        <v>7.5</v>
      </c>
      <c r="K15" s="110">
        <v>7.8</v>
      </c>
      <c r="L15" s="110">
        <v>4</v>
      </c>
      <c r="M15" s="111">
        <v>7.55</v>
      </c>
      <c r="N15" s="109">
        <v>6.05</v>
      </c>
      <c r="O15" s="109">
        <v>2.33</v>
      </c>
      <c r="P15" s="140" t="s">
        <v>46</v>
      </c>
      <c r="Q15" s="140" t="s">
        <v>46</v>
      </c>
      <c r="R15" s="107" t="s">
        <v>47</v>
      </c>
      <c r="S15" s="114" t="s">
        <v>348</v>
      </c>
      <c r="T15" s="115" t="s">
        <v>40</v>
      </c>
      <c r="U15" s="734" t="s">
        <v>781</v>
      </c>
      <c r="W15" s="101"/>
      <c r="X15" s="102"/>
      <c r="AN15" s="85"/>
    </row>
    <row r="16" spans="1:40" ht="24" customHeight="1">
      <c r="A16" s="103">
        <f t="shared" si="0"/>
        <v>3</v>
      </c>
      <c r="B16" s="138">
        <v>1811215462</v>
      </c>
      <c r="C16" s="104" t="s">
        <v>395</v>
      </c>
      <c r="D16" s="139" t="s">
        <v>396</v>
      </c>
      <c r="E16" s="106" t="s">
        <v>397</v>
      </c>
      <c r="F16" s="107" t="s">
        <v>398</v>
      </c>
      <c r="G16" s="93" t="s">
        <v>68</v>
      </c>
      <c r="H16" s="108">
        <v>87</v>
      </c>
      <c r="I16" s="109">
        <v>5.67</v>
      </c>
      <c r="J16" s="110">
        <v>6.5</v>
      </c>
      <c r="K16" s="110">
        <v>9.3000000000000007</v>
      </c>
      <c r="L16" s="110">
        <v>6</v>
      </c>
      <c r="M16" s="111">
        <v>6.97</v>
      </c>
      <c r="N16" s="109">
        <v>5.75</v>
      </c>
      <c r="O16" s="109">
        <v>2.12</v>
      </c>
      <c r="P16" s="140" t="s">
        <v>46</v>
      </c>
      <c r="Q16" s="140" t="s">
        <v>46</v>
      </c>
      <c r="R16" s="107" t="s">
        <v>47</v>
      </c>
      <c r="S16" s="114" t="s">
        <v>347</v>
      </c>
      <c r="T16" s="115" t="s">
        <v>57</v>
      </c>
      <c r="U16" s="734" t="s">
        <v>781</v>
      </c>
      <c r="W16" s="101"/>
      <c r="X16" s="102"/>
      <c r="AN16" s="85"/>
    </row>
    <row r="17" spans="1:40" ht="34.5" customHeight="1">
      <c r="A17" s="154"/>
      <c r="B17" s="155" t="s">
        <v>364</v>
      </c>
      <c r="C17" s="156"/>
      <c r="D17" s="156"/>
      <c r="E17" s="156"/>
      <c r="F17" s="156"/>
      <c r="G17" s="156"/>
      <c r="H17" s="156"/>
      <c r="I17" s="156"/>
      <c r="J17" s="156"/>
      <c r="K17" s="156"/>
      <c r="L17" s="156"/>
      <c r="M17" s="156"/>
      <c r="N17" s="156"/>
      <c r="O17" s="156"/>
      <c r="P17" s="156"/>
      <c r="Q17" s="156"/>
      <c r="R17" s="156"/>
      <c r="S17" s="156"/>
      <c r="T17" s="156"/>
      <c r="W17" s="101"/>
      <c r="X17" s="102"/>
      <c r="AN17" s="85"/>
    </row>
    <row r="18" spans="1:40" ht="24" customHeight="1">
      <c r="A18" s="171">
        <v>1</v>
      </c>
      <c r="B18" s="172">
        <v>1810214471</v>
      </c>
      <c r="C18" s="173" t="s">
        <v>399</v>
      </c>
      <c r="D18" s="174" t="s">
        <v>400</v>
      </c>
      <c r="E18" s="175" t="s">
        <v>401</v>
      </c>
      <c r="F18" s="176" t="s">
        <v>132</v>
      </c>
      <c r="G18" s="177" t="s">
        <v>45</v>
      </c>
      <c r="H18" s="178">
        <v>83</v>
      </c>
      <c r="I18" s="179">
        <v>6.24</v>
      </c>
      <c r="J18" s="180">
        <v>6.9</v>
      </c>
      <c r="K18" s="180">
        <v>5.5</v>
      </c>
      <c r="L18" s="180">
        <v>6</v>
      </c>
      <c r="M18" s="181">
        <v>6.67</v>
      </c>
      <c r="N18" s="179">
        <v>6.27</v>
      </c>
      <c r="O18" s="179">
        <v>2.4</v>
      </c>
      <c r="P18" s="182" t="s">
        <v>46</v>
      </c>
      <c r="Q18" s="182" t="s">
        <v>46</v>
      </c>
      <c r="R18" s="176" t="s">
        <v>47</v>
      </c>
      <c r="S18" s="183"/>
      <c r="T18" s="670" t="s">
        <v>48</v>
      </c>
      <c r="U18" s="671" t="s">
        <v>638</v>
      </c>
      <c r="W18" s="101"/>
      <c r="X18" s="102"/>
      <c r="AN18" s="85"/>
    </row>
    <row r="19" spans="1:40" ht="24" customHeight="1">
      <c r="A19" s="103">
        <f>A18+1</f>
        <v>2</v>
      </c>
      <c r="B19" s="138">
        <v>1810216371</v>
      </c>
      <c r="C19" s="104" t="s">
        <v>402</v>
      </c>
      <c r="D19" s="139" t="s">
        <v>149</v>
      </c>
      <c r="E19" s="106" t="s">
        <v>403</v>
      </c>
      <c r="F19" s="107" t="s">
        <v>132</v>
      </c>
      <c r="G19" s="93" t="s">
        <v>45</v>
      </c>
      <c r="H19" s="108">
        <v>87</v>
      </c>
      <c r="I19" s="109">
        <v>6.64</v>
      </c>
      <c r="J19" s="110">
        <v>7.3</v>
      </c>
      <c r="K19" s="110">
        <v>6.5</v>
      </c>
      <c r="L19" s="110">
        <v>7</v>
      </c>
      <c r="M19" s="111">
        <v>7.17</v>
      </c>
      <c r="N19" s="109">
        <v>6.67</v>
      </c>
      <c r="O19" s="109">
        <v>2.63</v>
      </c>
      <c r="P19" s="140" t="s">
        <v>46</v>
      </c>
      <c r="Q19" s="140" t="s">
        <v>46</v>
      </c>
      <c r="R19" s="184" t="s">
        <v>85</v>
      </c>
      <c r="S19" s="114"/>
      <c r="T19" s="670" t="s">
        <v>48</v>
      </c>
      <c r="U19" s="671" t="s">
        <v>638</v>
      </c>
      <c r="W19" s="101"/>
      <c r="X19" s="102"/>
      <c r="AN19" s="85"/>
    </row>
    <row r="20" spans="1:40" ht="24" customHeight="1">
      <c r="A20" s="103">
        <f>A19+1</f>
        <v>3</v>
      </c>
      <c r="B20" s="138">
        <v>1810215922</v>
      </c>
      <c r="C20" s="104" t="s">
        <v>404</v>
      </c>
      <c r="D20" s="139" t="s">
        <v>170</v>
      </c>
      <c r="E20" s="106" t="s">
        <v>405</v>
      </c>
      <c r="F20" s="107" t="s">
        <v>345</v>
      </c>
      <c r="G20" s="93" t="s">
        <v>45</v>
      </c>
      <c r="H20" s="108">
        <v>87</v>
      </c>
      <c r="I20" s="109">
        <v>6.36</v>
      </c>
      <c r="J20" s="110">
        <v>8.3000000000000007</v>
      </c>
      <c r="K20" s="110">
        <v>7.3</v>
      </c>
      <c r="L20" s="110">
        <v>6.5</v>
      </c>
      <c r="M20" s="111">
        <v>8.1300000000000008</v>
      </c>
      <c r="N20" s="109">
        <v>6.47</v>
      </c>
      <c r="O20" s="109">
        <v>2.52</v>
      </c>
      <c r="P20" s="140" t="s">
        <v>46</v>
      </c>
      <c r="Q20" s="140" t="s">
        <v>46</v>
      </c>
      <c r="R20" s="107" t="s">
        <v>47</v>
      </c>
      <c r="S20" s="114"/>
      <c r="T20" s="670" t="s">
        <v>48</v>
      </c>
      <c r="U20" s="671" t="s">
        <v>638</v>
      </c>
      <c r="W20" s="101"/>
      <c r="X20" s="102"/>
      <c r="AN20" s="85"/>
    </row>
    <row r="21" spans="1:40" ht="24" customHeight="1">
      <c r="A21" s="185">
        <f>A20+1</f>
        <v>4</v>
      </c>
      <c r="B21" s="186">
        <v>1810214483</v>
      </c>
      <c r="C21" s="187" t="s">
        <v>406</v>
      </c>
      <c r="D21" s="188" t="s">
        <v>293</v>
      </c>
      <c r="E21" s="189" t="s">
        <v>407</v>
      </c>
      <c r="F21" s="190" t="s">
        <v>174</v>
      </c>
      <c r="G21" s="191" t="s">
        <v>45</v>
      </c>
      <c r="H21" s="192">
        <v>87</v>
      </c>
      <c r="I21" s="193">
        <v>6.66</v>
      </c>
      <c r="J21" s="194">
        <v>5.8</v>
      </c>
      <c r="K21" s="194">
        <v>6</v>
      </c>
      <c r="L21" s="194">
        <v>8</v>
      </c>
      <c r="M21" s="195">
        <v>5.83</v>
      </c>
      <c r="N21" s="193">
        <v>6.61</v>
      </c>
      <c r="O21" s="193">
        <v>2.6</v>
      </c>
      <c r="P21" s="196" t="s">
        <v>46</v>
      </c>
      <c r="Q21" s="196" t="s">
        <v>46</v>
      </c>
      <c r="R21" s="190" t="s">
        <v>54</v>
      </c>
      <c r="S21" s="197"/>
      <c r="T21" s="670" t="s">
        <v>48</v>
      </c>
      <c r="U21" s="671" t="s">
        <v>638</v>
      </c>
      <c r="W21" s="101"/>
      <c r="X21" s="102"/>
      <c r="AN21" s="85"/>
    </row>
    <row r="22" spans="1:40" ht="24" customHeight="1">
      <c r="A22" s="120"/>
      <c r="B22" s="120"/>
      <c r="C22" s="120"/>
      <c r="D22" s="120"/>
      <c r="E22" s="120"/>
      <c r="F22" s="120"/>
      <c r="G22" s="120"/>
      <c r="H22" s="120"/>
      <c r="I22" s="120"/>
      <c r="J22" s="120"/>
      <c r="K22" s="120"/>
      <c r="L22" s="120"/>
      <c r="M22" s="120"/>
      <c r="O22" s="198" t="s">
        <v>30</v>
      </c>
      <c r="P22" s="199"/>
      <c r="Q22" s="120"/>
      <c r="R22" s="120"/>
      <c r="S22" s="120"/>
      <c r="T22" s="120"/>
      <c r="W22" s="101"/>
      <c r="X22" s="102"/>
      <c r="AN22" s="85"/>
    </row>
    <row r="23" spans="1:40" ht="24" customHeight="1">
      <c r="A23" s="119"/>
      <c r="B23" s="119" t="s">
        <v>31</v>
      </c>
      <c r="C23" s="119"/>
      <c r="D23" s="119"/>
      <c r="E23" s="119" t="s">
        <v>32</v>
      </c>
      <c r="G23" s="119"/>
      <c r="H23" s="119"/>
      <c r="J23" s="119" t="s">
        <v>33</v>
      </c>
      <c r="K23" s="120"/>
      <c r="L23" s="120"/>
      <c r="M23" s="120"/>
      <c r="N23" s="121"/>
      <c r="P23" s="122" t="s">
        <v>34</v>
      </c>
      <c r="Q23" s="120"/>
      <c r="R23" s="120"/>
      <c r="S23" s="120"/>
      <c r="T23" s="119"/>
      <c r="W23" s="101"/>
      <c r="X23" s="102"/>
      <c r="AN23" s="85"/>
    </row>
    <row r="24" spans="1:40" ht="17.25" customHeight="1">
      <c r="W24" s="101"/>
      <c r="X24" s="102"/>
      <c r="AN24" s="85"/>
    </row>
    <row r="25" spans="1:40" ht="17.25" customHeight="1">
      <c r="W25" s="101"/>
      <c r="X25" s="102"/>
      <c r="AN25" s="85"/>
    </row>
    <row r="26" spans="1:40" ht="17.25" customHeight="1">
      <c r="W26" s="101"/>
      <c r="X26" s="102"/>
      <c r="AN26" s="85"/>
    </row>
    <row r="27" spans="1:40" ht="17.25" customHeight="1">
      <c r="W27" s="101"/>
      <c r="X27" s="102"/>
      <c r="AN27" s="85"/>
    </row>
    <row r="28" spans="1:40" ht="17.25" customHeight="1">
      <c r="A28" s="123"/>
      <c r="B28" s="123" t="s">
        <v>35</v>
      </c>
      <c r="C28" s="123"/>
      <c r="D28" s="123"/>
      <c r="E28" s="123" t="s">
        <v>36</v>
      </c>
      <c r="G28" s="123"/>
      <c r="H28" s="123"/>
      <c r="J28" s="123" t="s">
        <v>37</v>
      </c>
      <c r="K28" s="123"/>
      <c r="L28" s="123"/>
      <c r="M28" s="123"/>
      <c r="N28" s="123"/>
      <c r="O28" s="123"/>
      <c r="P28" s="123"/>
      <c r="Q28" s="123"/>
      <c r="R28" s="123"/>
      <c r="S28" s="123"/>
      <c r="T28" s="123"/>
      <c r="W28" s="101"/>
      <c r="X28" s="102"/>
      <c r="AN28" s="85"/>
    </row>
  </sheetData>
  <mergeCells count="19">
    <mergeCell ref="G5:G7"/>
    <mergeCell ref="A5:A7"/>
    <mergeCell ref="B5:B7"/>
    <mergeCell ref="C5:D7"/>
    <mergeCell ref="E5:E7"/>
    <mergeCell ref="F5:F7"/>
    <mergeCell ref="H5:H7"/>
    <mergeCell ref="I5:I7"/>
    <mergeCell ref="J5:M5"/>
    <mergeCell ref="N5:O6"/>
    <mergeCell ref="P5:P7"/>
    <mergeCell ref="R5:R7"/>
    <mergeCell ref="S5:S7"/>
    <mergeCell ref="T5:T7"/>
    <mergeCell ref="J6:J7"/>
    <mergeCell ref="K6:K7"/>
    <mergeCell ref="L6:L7"/>
    <mergeCell ref="M6:M7"/>
    <mergeCell ref="Q5:Q7"/>
  </mergeCells>
  <conditionalFormatting sqref="J9:L12">
    <cfRule type="cellIs" dxfId="310" priority="26" stopIfTrue="1" operator="lessThan">
      <formula>5</formula>
    </cfRule>
    <cfRule type="cellIs" dxfId="309" priority="27" stopIfTrue="1" operator="lessThan">
      <formula>5.5</formula>
    </cfRule>
  </conditionalFormatting>
  <conditionalFormatting sqref="P9:Q12">
    <cfRule type="notContainsBlanks" priority="22" stopIfTrue="1">
      <formula>LEN(TRIM(P9))&gt;0</formula>
    </cfRule>
  </conditionalFormatting>
  <conditionalFormatting sqref="P9:Q12">
    <cfRule type="cellIs" dxfId="308" priority="21" stopIfTrue="1" operator="equal">
      <formula>0</formula>
    </cfRule>
  </conditionalFormatting>
  <conditionalFormatting sqref="J14:L16">
    <cfRule type="cellIs" dxfId="307" priority="19" stopIfTrue="1" operator="lessThan">
      <formula>5</formula>
    </cfRule>
    <cfRule type="cellIs" dxfId="306" priority="20" stopIfTrue="1" operator="lessThan">
      <formula>5.5</formula>
    </cfRule>
  </conditionalFormatting>
  <conditionalFormatting sqref="T14:T16">
    <cfRule type="cellIs" dxfId="305" priority="18" operator="between">
      <formula>0</formula>
      <formula>3.9</formula>
    </cfRule>
  </conditionalFormatting>
  <conditionalFormatting sqref="T14:T16">
    <cfRule type="cellIs" dxfId="304" priority="17" operator="lessThan">
      <formula>5</formula>
    </cfRule>
  </conditionalFormatting>
  <conditionalFormatting sqref="T14:T16">
    <cfRule type="cellIs" dxfId="303" priority="16" stopIfTrue="1" operator="notEqual">
      <formula>"CNTN"</formula>
    </cfRule>
  </conditionalFormatting>
  <conditionalFormatting sqref="P14:Q16">
    <cfRule type="notContainsBlanks" priority="15" stopIfTrue="1">
      <formula>LEN(TRIM(P14))&gt;0</formula>
    </cfRule>
  </conditionalFormatting>
  <conditionalFormatting sqref="P14:Q16">
    <cfRule type="cellIs" dxfId="302" priority="14" stopIfTrue="1" operator="equal">
      <formula>0</formula>
    </cfRule>
  </conditionalFormatting>
  <conditionalFormatting sqref="J18:L21">
    <cfRule type="cellIs" dxfId="301" priority="12" stopIfTrue="1" operator="lessThan">
      <formula>5</formula>
    </cfRule>
    <cfRule type="cellIs" dxfId="300" priority="13" stopIfTrue="1" operator="lessThan">
      <formula>5.5</formula>
    </cfRule>
  </conditionalFormatting>
  <conditionalFormatting sqref="P18:Q21">
    <cfRule type="notContainsBlanks" priority="8" stopIfTrue="1">
      <formula>LEN(TRIM(P18))&gt;0</formula>
    </cfRule>
  </conditionalFormatting>
  <conditionalFormatting sqref="P18:Q21">
    <cfRule type="cellIs" dxfId="299" priority="7" stopIfTrue="1" operator="equal">
      <formula>0</formula>
    </cfRule>
  </conditionalFormatting>
  <conditionalFormatting sqref="T9:T12">
    <cfRule type="cellIs" dxfId="298" priority="6" operator="between">
      <formula>0</formula>
      <formula>3.9</formula>
    </cfRule>
  </conditionalFormatting>
  <conditionalFormatting sqref="T9:T12">
    <cfRule type="cellIs" dxfId="297" priority="5" operator="lessThan">
      <formula>5</formula>
    </cfRule>
  </conditionalFormatting>
  <conditionalFormatting sqref="T9:T12">
    <cfRule type="cellIs" dxfId="296" priority="4" stopIfTrue="1" operator="notEqual">
      <formula>"CNTN"</formula>
    </cfRule>
  </conditionalFormatting>
  <conditionalFormatting sqref="T18:T21">
    <cfRule type="cellIs" dxfId="295" priority="3" operator="between">
      <formula>0</formula>
      <formula>3.9</formula>
    </cfRule>
  </conditionalFormatting>
  <conditionalFormatting sqref="T18:T21">
    <cfRule type="cellIs" dxfId="294" priority="2" operator="lessThan">
      <formula>5</formula>
    </cfRule>
  </conditionalFormatting>
  <conditionalFormatting sqref="T18:T21">
    <cfRule type="cellIs" dxfId="293" priority="1" stopIfTrue="1" operator="notEqual">
      <formula>"CNTN"</formula>
    </cfRule>
  </conditionalFormatting>
  <pageMargins left="0.11811023622047245" right="0" top="0.15748031496062992" bottom="0" header="0" footer="0"/>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24"/>
  <sheetViews>
    <sheetView zoomScale="90" zoomScaleNormal="90" workbookViewId="0">
      <pane xSplit="5" ySplit="8" topLeftCell="F12" activePane="bottomRight" state="frozen"/>
      <selection activeCell="L16" sqref="L16"/>
      <selection pane="topRight" activeCell="L16" sqref="L16"/>
      <selection pane="bottomLeft" activeCell="L16" sqref="L16"/>
      <selection pane="bottomRight" activeCell="C14" sqref="C14"/>
    </sheetView>
  </sheetViews>
  <sheetFormatPr defaultRowHeight="21" customHeight="1"/>
  <cols>
    <col min="1" max="1" width="4" style="254" customWidth="1"/>
    <col min="2" max="2" width="11" style="254" customWidth="1"/>
    <col min="3" max="3" width="20.5703125" style="254" customWidth="1"/>
    <col min="4" max="4" width="7.140625" style="254" customWidth="1"/>
    <col min="5" max="5" width="10.140625" style="254" customWidth="1"/>
    <col min="6" max="6" width="10" style="254" customWidth="1"/>
    <col min="7" max="8" width="5.140625" style="254" customWidth="1"/>
    <col min="9" max="9" width="7.7109375" style="254" customWidth="1"/>
    <col min="10" max="15" width="5.42578125" style="254" customWidth="1"/>
    <col min="16" max="17" width="4.42578125" style="254" customWidth="1"/>
    <col min="18" max="18" width="6" style="254" customWidth="1"/>
    <col min="19" max="19" width="9.5703125" style="254" customWidth="1"/>
    <col min="20" max="20" width="9.42578125" style="254" customWidth="1"/>
    <col min="21" max="241" width="9.140625" style="254"/>
    <col min="242" max="242" width="4" style="254" customWidth="1"/>
    <col min="243" max="243" width="11" style="254" customWidth="1"/>
    <col min="244" max="244" width="20.5703125" style="254" customWidth="1"/>
    <col min="245" max="245" width="7.140625" style="254" customWidth="1"/>
    <col min="246" max="246" width="10.140625" style="254" customWidth="1"/>
    <col min="247" max="247" width="10" style="254" customWidth="1"/>
    <col min="248" max="249" width="5.140625" style="254" customWidth="1"/>
    <col min="250" max="250" width="7.7109375" style="254" customWidth="1"/>
    <col min="251" max="256" width="5.42578125" style="254" customWidth="1"/>
    <col min="257" max="258" width="4.42578125" style="254" customWidth="1"/>
    <col min="259" max="259" width="6" style="254" customWidth="1"/>
    <col min="260" max="260" width="9.5703125" style="254" customWidth="1"/>
    <col min="261" max="261" width="9.42578125" style="254" customWidth="1"/>
    <col min="262" max="262" width="8.5703125" style="254" customWidth="1"/>
    <col min="263" max="263" width="5" style="254" customWidth="1"/>
    <col min="264" max="264" width="2.7109375" style="254" customWidth="1"/>
    <col min="265" max="265" width="6.42578125" style="254" customWidth="1"/>
    <col min="266" max="266" width="3.7109375" style="254" customWidth="1"/>
    <col min="267" max="267" width="5.42578125" style="254" customWidth="1"/>
    <col min="268" max="268" width="6.5703125" style="254" customWidth="1"/>
    <col min="269" max="269" width="9.140625" style="254" customWidth="1"/>
    <col min="270" max="270" width="10.85546875" style="254" customWidth="1"/>
    <col min="271" max="497" width="9.140625" style="254"/>
    <col min="498" max="498" width="4" style="254" customWidth="1"/>
    <col min="499" max="499" width="11" style="254" customWidth="1"/>
    <col min="500" max="500" width="20.5703125" style="254" customWidth="1"/>
    <col min="501" max="501" width="7.140625" style="254" customWidth="1"/>
    <col min="502" max="502" width="10.140625" style="254" customWidth="1"/>
    <col min="503" max="503" width="10" style="254" customWidth="1"/>
    <col min="504" max="505" width="5.140625" style="254" customWidth="1"/>
    <col min="506" max="506" width="7.7109375" style="254" customWidth="1"/>
    <col min="507" max="512" width="5.42578125" style="254" customWidth="1"/>
    <col min="513" max="514" width="4.42578125" style="254" customWidth="1"/>
    <col min="515" max="515" width="6" style="254" customWidth="1"/>
    <col min="516" max="516" width="9.5703125" style="254" customWidth="1"/>
    <col min="517" max="517" width="9.42578125" style="254" customWidth="1"/>
    <col min="518" max="518" width="8.5703125" style="254" customWidth="1"/>
    <col min="519" max="519" width="5" style="254" customWidth="1"/>
    <col min="520" max="520" width="2.7109375" style="254" customWidth="1"/>
    <col min="521" max="521" width="6.42578125" style="254" customWidth="1"/>
    <col min="522" max="522" width="3.7109375" style="254" customWidth="1"/>
    <col min="523" max="523" width="5.42578125" style="254" customWidth="1"/>
    <col min="524" max="524" width="6.5703125" style="254" customWidth="1"/>
    <col min="525" max="525" width="9.140625" style="254" customWidth="1"/>
    <col min="526" max="526" width="10.85546875" style="254" customWidth="1"/>
    <col min="527" max="753" width="9.140625" style="254"/>
    <col min="754" max="754" width="4" style="254" customWidth="1"/>
    <col min="755" max="755" width="11" style="254" customWidth="1"/>
    <col min="756" max="756" width="20.5703125" style="254" customWidth="1"/>
    <col min="757" max="757" width="7.140625" style="254" customWidth="1"/>
    <col min="758" max="758" width="10.140625" style="254" customWidth="1"/>
    <col min="759" max="759" width="10" style="254" customWidth="1"/>
    <col min="760" max="761" width="5.140625" style="254" customWidth="1"/>
    <col min="762" max="762" width="7.7109375" style="254" customWidth="1"/>
    <col min="763" max="768" width="5.42578125" style="254" customWidth="1"/>
    <col min="769" max="770" width="4.42578125" style="254" customWidth="1"/>
    <col min="771" max="771" width="6" style="254" customWidth="1"/>
    <col min="772" max="772" width="9.5703125" style="254" customWidth="1"/>
    <col min="773" max="773" width="9.42578125" style="254" customWidth="1"/>
    <col min="774" max="774" width="8.5703125" style="254" customWidth="1"/>
    <col min="775" max="775" width="5" style="254" customWidth="1"/>
    <col min="776" max="776" width="2.7109375" style="254" customWidth="1"/>
    <col min="777" max="777" width="6.42578125" style="254" customWidth="1"/>
    <col min="778" max="778" width="3.7109375" style="254" customWidth="1"/>
    <col min="779" max="779" width="5.42578125" style="254" customWidth="1"/>
    <col min="780" max="780" width="6.5703125" style="254" customWidth="1"/>
    <col min="781" max="781" width="9.140625" style="254" customWidth="1"/>
    <col min="782" max="782" width="10.85546875" style="254" customWidth="1"/>
    <col min="783" max="1009" width="9.140625" style="254"/>
    <col min="1010" max="1010" width="4" style="254" customWidth="1"/>
    <col min="1011" max="1011" width="11" style="254" customWidth="1"/>
    <col min="1012" max="1012" width="20.5703125" style="254" customWidth="1"/>
    <col min="1013" max="1013" width="7.140625" style="254" customWidth="1"/>
    <col min="1014" max="1014" width="10.140625" style="254" customWidth="1"/>
    <col min="1015" max="1015" width="10" style="254" customWidth="1"/>
    <col min="1016" max="1017" width="5.140625" style="254" customWidth="1"/>
    <col min="1018" max="1018" width="7.7109375" style="254" customWidth="1"/>
    <col min="1019" max="1024" width="5.42578125" style="254" customWidth="1"/>
    <col min="1025" max="1026" width="4.42578125" style="254" customWidth="1"/>
    <col min="1027" max="1027" width="6" style="254" customWidth="1"/>
    <col min="1028" max="1028" width="9.5703125" style="254" customWidth="1"/>
    <col min="1029" max="1029" width="9.42578125" style="254" customWidth="1"/>
    <col min="1030" max="1030" width="8.5703125" style="254" customWidth="1"/>
    <col min="1031" max="1031" width="5" style="254" customWidth="1"/>
    <col min="1032" max="1032" width="2.7109375" style="254" customWidth="1"/>
    <col min="1033" max="1033" width="6.42578125" style="254" customWidth="1"/>
    <col min="1034" max="1034" width="3.7109375" style="254" customWidth="1"/>
    <col min="1035" max="1035" width="5.42578125" style="254" customWidth="1"/>
    <col min="1036" max="1036" width="6.5703125" style="254" customWidth="1"/>
    <col min="1037" max="1037" width="9.140625" style="254" customWidth="1"/>
    <col min="1038" max="1038" width="10.85546875" style="254" customWidth="1"/>
    <col min="1039" max="1265" width="9.140625" style="254"/>
    <col min="1266" max="1266" width="4" style="254" customWidth="1"/>
    <col min="1267" max="1267" width="11" style="254" customWidth="1"/>
    <col min="1268" max="1268" width="20.5703125" style="254" customWidth="1"/>
    <col min="1269" max="1269" width="7.140625" style="254" customWidth="1"/>
    <col min="1270" max="1270" width="10.140625" style="254" customWidth="1"/>
    <col min="1271" max="1271" width="10" style="254" customWidth="1"/>
    <col min="1272" max="1273" width="5.140625" style="254" customWidth="1"/>
    <col min="1274" max="1274" width="7.7109375" style="254" customWidth="1"/>
    <col min="1275" max="1280" width="5.42578125" style="254" customWidth="1"/>
    <col min="1281" max="1282" width="4.42578125" style="254" customWidth="1"/>
    <col min="1283" max="1283" width="6" style="254" customWidth="1"/>
    <col min="1284" max="1284" width="9.5703125" style="254" customWidth="1"/>
    <col min="1285" max="1285" width="9.42578125" style="254" customWidth="1"/>
    <col min="1286" max="1286" width="8.5703125" style="254" customWidth="1"/>
    <col min="1287" max="1287" width="5" style="254" customWidth="1"/>
    <col min="1288" max="1288" width="2.7109375" style="254" customWidth="1"/>
    <col min="1289" max="1289" width="6.42578125" style="254" customWidth="1"/>
    <col min="1290" max="1290" width="3.7109375" style="254" customWidth="1"/>
    <col min="1291" max="1291" width="5.42578125" style="254" customWidth="1"/>
    <col min="1292" max="1292" width="6.5703125" style="254" customWidth="1"/>
    <col min="1293" max="1293" width="9.140625" style="254" customWidth="1"/>
    <col min="1294" max="1294" width="10.85546875" style="254" customWidth="1"/>
    <col min="1295" max="1521" width="9.140625" style="254"/>
    <col min="1522" max="1522" width="4" style="254" customWidth="1"/>
    <col min="1523" max="1523" width="11" style="254" customWidth="1"/>
    <col min="1524" max="1524" width="20.5703125" style="254" customWidth="1"/>
    <col min="1525" max="1525" width="7.140625" style="254" customWidth="1"/>
    <col min="1526" max="1526" width="10.140625" style="254" customWidth="1"/>
    <col min="1527" max="1527" width="10" style="254" customWidth="1"/>
    <col min="1528" max="1529" width="5.140625" style="254" customWidth="1"/>
    <col min="1530" max="1530" width="7.7109375" style="254" customWidth="1"/>
    <col min="1531" max="1536" width="5.42578125" style="254" customWidth="1"/>
    <col min="1537" max="1538" width="4.42578125" style="254" customWidth="1"/>
    <col min="1539" max="1539" width="6" style="254" customWidth="1"/>
    <col min="1540" max="1540" width="9.5703125" style="254" customWidth="1"/>
    <col min="1541" max="1541" width="9.42578125" style="254" customWidth="1"/>
    <col min="1542" max="1542" width="8.5703125" style="254" customWidth="1"/>
    <col min="1543" max="1543" width="5" style="254" customWidth="1"/>
    <col min="1544" max="1544" width="2.7109375" style="254" customWidth="1"/>
    <col min="1545" max="1545" width="6.42578125" style="254" customWidth="1"/>
    <col min="1546" max="1546" width="3.7109375" style="254" customWidth="1"/>
    <col min="1547" max="1547" width="5.42578125" style="254" customWidth="1"/>
    <col min="1548" max="1548" width="6.5703125" style="254" customWidth="1"/>
    <col min="1549" max="1549" width="9.140625" style="254" customWidth="1"/>
    <col min="1550" max="1550" width="10.85546875" style="254" customWidth="1"/>
    <col min="1551" max="1777" width="9.140625" style="254"/>
    <col min="1778" max="1778" width="4" style="254" customWidth="1"/>
    <col min="1779" max="1779" width="11" style="254" customWidth="1"/>
    <col min="1780" max="1780" width="20.5703125" style="254" customWidth="1"/>
    <col min="1781" max="1781" width="7.140625" style="254" customWidth="1"/>
    <col min="1782" max="1782" width="10.140625" style="254" customWidth="1"/>
    <col min="1783" max="1783" width="10" style="254" customWidth="1"/>
    <col min="1784" max="1785" width="5.140625" style="254" customWidth="1"/>
    <col min="1786" max="1786" width="7.7109375" style="254" customWidth="1"/>
    <col min="1787" max="1792" width="5.42578125" style="254" customWidth="1"/>
    <col min="1793" max="1794" width="4.42578125" style="254" customWidth="1"/>
    <col min="1795" max="1795" width="6" style="254" customWidth="1"/>
    <col min="1796" max="1796" width="9.5703125" style="254" customWidth="1"/>
    <col min="1797" max="1797" width="9.42578125" style="254" customWidth="1"/>
    <col min="1798" max="1798" width="8.5703125" style="254" customWidth="1"/>
    <col min="1799" max="1799" width="5" style="254" customWidth="1"/>
    <col min="1800" max="1800" width="2.7109375" style="254" customWidth="1"/>
    <col min="1801" max="1801" width="6.42578125" style="254" customWidth="1"/>
    <col min="1802" max="1802" width="3.7109375" style="254" customWidth="1"/>
    <col min="1803" max="1803" width="5.42578125" style="254" customWidth="1"/>
    <col min="1804" max="1804" width="6.5703125" style="254" customWidth="1"/>
    <col min="1805" max="1805" width="9.140625" style="254" customWidth="1"/>
    <col min="1806" max="1806" width="10.85546875" style="254" customWidth="1"/>
    <col min="1807" max="2033" width="9.140625" style="254"/>
    <col min="2034" max="2034" width="4" style="254" customWidth="1"/>
    <col min="2035" max="2035" width="11" style="254" customWidth="1"/>
    <col min="2036" max="2036" width="20.5703125" style="254" customWidth="1"/>
    <col min="2037" max="2037" width="7.140625" style="254" customWidth="1"/>
    <col min="2038" max="2038" width="10.140625" style="254" customWidth="1"/>
    <col min="2039" max="2039" width="10" style="254" customWidth="1"/>
    <col min="2040" max="2041" width="5.140625" style="254" customWidth="1"/>
    <col min="2042" max="2042" width="7.7109375" style="254" customWidth="1"/>
    <col min="2043" max="2048" width="5.42578125" style="254" customWidth="1"/>
    <col min="2049" max="2050" width="4.42578125" style="254" customWidth="1"/>
    <col min="2051" max="2051" width="6" style="254" customWidth="1"/>
    <col min="2052" max="2052" width="9.5703125" style="254" customWidth="1"/>
    <col min="2053" max="2053" width="9.42578125" style="254" customWidth="1"/>
    <col min="2054" max="2054" width="8.5703125" style="254" customWidth="1"/>
    <col min="2055" max="2055" width="5" style="254" customWidth="1"/>
    <col min="2056" max="2056" width="2.7109375" style="254" customWidth="1"/>
    <col min="2057" max="2057" width="6.42578125" style="254" customWidth="1"/>
    <col min="2058" max="2058" width="3.7109375" style="254" customWidth="1"/>
    <col min="2059" max="2059" width="5.42578125" style="254" customWidth="1"/>
    <col min="2060" max="2060" width="6.5703125" style="254" customWidth="1"/>
    <col min="2061" max="2061" width="9.140625" style="254" customWidth="1"/>
    <col min="2062" max="2062" width="10.85546875" style="254" customWidth="1"/>
    <col min="2063" max="2289" width="9.140625" style="254"/>
    <col min="2290" max="2290" width="4" style="254" customWidth="1"/>
    <col min="2291" max="2291" width="11" style="254" customWidth="1"/>
    <col min="2292" max="2292" width="20.5703125" style="254" customWidth="1"/>
    <col min="2293" max="2293" width="7.140625" style="254" customWidth="1"/>
    <col min="2294" max="2294" width="10.140625" style="254" customWidth="1"/>
    <col min="2295" max="2295" width="10" style="254" customWidth="1"/>
    <col min="2296" max="2297" width="5.140625" style="254" customWidth="1"/>
    <col min="2298" max="2298" width="7.7109375" style="254" customWidth="1"/>
    <col min="2299" max="2304" width="5.42578125" style="254" customWidth="1"/>
    <col min="2305" max="2306" width="4.42578125" style="254" customWidth="1"/>
    <col min="2307" max="2307" width="6" style="254" customWidth="1"/>
    <col min="2308" max="2308" width="9.5703125" style="254" customWidth="1"/>
    <col min="2309" max="2309" width="9.42578125" style="254" customWidth="1"/>
    <col min="2310" max="2310" width="8.5703125" style="254" customWidth="1"/>
    <col min="2311" max="2311" width="5" style="254" customWidth="1"/>
    <col min="2312" max="2312" width="2.7109375" style="254" customWidth="1"/>
    <col min="2313" max="2313" width="6.42578125" style="254" customWidth="1"/>
    <col min="2314" max="2314" width="3.7109375" style="254" customWidth="1"/>
    <col min="2315" max="2315" width="5.42578125" style="254" customWidth="1"/>
    <col min="2316" max="2316" width="6.5703125" style="254" customWidth="1"/>
    <col min="2317" max="2317" width="9.140625" style="254" customWidth="1"/>
    <col min="2318" max="2318" width="10.85546875" style="254" customWidth="1"/>
    <col min="2319" max="2545" width="9.140625" style="254"/>
    <col min="2546" max="2546" width="4" style="254" customWidth="1"/>
    <col min="2547" max="2547" width="11" style="254" customWidth="1"/>
    <col min="2548" max="2548" width="20.5703125" style="254" customWidth="1"/>
    <col min="2549" max="2549" width="7.140625" style="254" customWidth="1"/>
    <col min="2550" max="2550" width="10.140625" style="254" customWidth="1"/>
    <col min="2551" max="2551" width="10" style="254" customWidth="1"/>
    <col min="2552" max="2553" width="5.140625" style="254" customWidth="1"/>
    <col min="2554" max="2554" width="7.7109375" style="254" customWidth="1"/>
    <col min="2555" max="2560" width="5.42578125" style="254" customWidth="1"/>
    <col min="2561" max="2562" width="4.42578125" style="254" customWidth="1"/>
    <col min="2563" max="2563" width="6" style="254" customWidth="1"/>
    <col min="2564" max="2564" width="9.5703125" style="254" customWidth="1"/>
    <col min="2565" max="2565" width="9.42578125" style="254" customWidth="1"/>
    <col min="2566" max="2566" width="8.5703125" style="254" customWidth="1"/>
    <col min="2567" max="2567" width="5" style="254" customWidth="1"/>
    <col min="2568" max="2568" width="2.7109375" style="254" customWidth="1"/>
    <col min="2569" max="2569" width="6.42578125" style="254" customWidth="1"/>
    <col min="2570" max="2570" width="3.7109375" style="254" customWidth="1"/>
    <col min="2571" max="2571" width="5.42578125" style="254" customWidth="1"/>
    <col min="2572" max="2572" width="6.5703125" style="254" customWidth="1"/>
    <col min="2573" max="2573" width="9.140625" style="254" customWidth="1"/>
    <col min="2574" max="2574" width="10.85546875" style="254" customWidth="1"/>
    <col min="2575" max="2801" width="9.140625" style="254"/>
    <col min="2802" max="2802" width="4" style="254" customWidth="1"/>
    <col min="2803" max="2803" width="11" style="254" customWidth="1"/>
    <col min="2804" max="2804" width="20.5703125" style="254" customWidth="1"/>
    <col min="2805" max="2805" width="7.140625" style="254" customWidth="1"/>
    <col min="2806" max="2806" width="10.140625" style="254" customWidth="1"/>
    <col min="2807" max="2807" width="10" style="254" customWidth="1"/>
    <col min="2808" max="2809" width="5.140625" style="254" customWidth="1"/>
    <col min="2810" max="2810" width="7.7109375" style="254" customWidth="1"/>
    <col min="2811" max="2816" width="5.42578125" style="254" customWidth="1"/>
    <col min="2817" max="2818" width="4.42578125" style="254" customWidth="1"/>
    <col min="2819" max="2819" width="6" style="254" customWidth="1"/>
    <col min="2820" max="2820" width="9.5703125" style="254" customWidth="1"/>
    <col min="2821" max="2821" width="9.42578125" style="254" customWidth="1"/>
    <col min="2822" max="2822" width="8.5703125" style="254" customWidth="1"/>
    <col min="2823" max="2823" width="5" style="254" customWidth="1"/>
    <col min="2824" max="2824" width="2.7109375" style="254" customWidth="1"/>
    <col min="2825" max="2825" width="6.42578125" style="254" customWidth="1"/>
    <col min="2826" max="2826" width="3.7109375" style="254" customWidth="1"/>
    <col min="2827" max="2827" width="5.42578125" style="254" customWidth="1"/>
    <col min="2828" max="2828" width="6.5703125" style="254" customWidth="1"/>
    <col min="2829" max="2829" width="9.140625" style="254" customWidth="1"/>
    <col min="2830" max="2830" width="10.85546875" style="254" customWidth="1"/>
    <col min="2831" max="3057" width="9.140625" style="254"/>
    <col min="3058" max="3058" width="4" style="254" customWidth="1"/>
    <col min="3059" max="3059" width="11" style="254" customWidth="1"/>
    <col min="3060" max="3060" width="20.5703125" style="254" customWidth="1"/>
    <col min="3061" max="3061" width="7.140625" style="254" customWidth="1"/>
    <col min="3062" max="3062" width="10.140625" style="254" customWidth="1"/>
    <col min="3063" max="3063" width="10" style="254" customWidth="1"/>
    <col min="3064" max="3065" width="5.140625" style="254" customWidth="1"/>
    <col min="3066" max="3066" width="7.7109375" style="254" customWidth="1"/>
    <col min="3067" max="3072" width="5.42578125" style="254" customWidth="1"/>
    <col min="3073" max="3074" width="4.42578125" style="254" customWidth="1"/>
    <col min="3075" max="3075" width="6" style="254" customWidth="1"/>
    <col min="3076" max="3076" width="9.5703125" style="254" customWidth="1"/>
    <col min="3077" max="3077" width="9.42578125" style="254" customWidth="1"/>
    <col min="3078" max="3078" width="8.5703125" style="254" customWidth="1"/>
    <col min="3079" max="3079" width="5" style="254" customWidth="1"/>
    <col min="3080" max="3080" width="2.7109375" style="254" customWidth="1"/>
    <col min="3081" max="3081" width="6.42578125" style="254" customWidth="1"/>
    <col min="3082" max="3082" width="3.7109375" style="254" customWidth="1"/>
    <col min="3083" max="3083" width="5.42578125" style="254" customWidth="1"/>
    <col min="3084" max="3084" width="6.5703125" style="254" customWidth="1"/>
    <col min="3085" max="3085" width="9.140625" style="254" customWidth="1"/>
    <col min="3086" max="3086" width="10.85546875" style="254" customWidth="1"/>
    <col min="3087" max="3313" width="9.140625" style="254"/>
    <col min="3314" max="3314" width="4" style="254" customWidth="1"/>
    <col min="3315" max="3315" width="11" style="254" customWidth="1"/>
    <col min="3316" max="3316" width="20.5703125" style="254" customWidth="1"/>
    <col min="3317" max="3317" width="7.140625" style="254" customWidth="1"/>
    <col min="3318" max="3318" width="10.140625" style="254" customWidth="1"/>
    <col min="3319" max="3319" width="10" style="254" customWidth="1"/>
    <col min="3320" max="3321" width="5.140625" style="254" customWidth="1"/>
    <col min="3322" max="3322" width="7.7109375" style="254" customWidth="1"/>
    <col min="3323" max="3328" width="5.42578125" style="254" customWidth="1"/>
    <col min="3329" max="3330" width="4.42578125" style="254" customWidth="1"/>
    <col min="3331" max="3331" width="6" style="254" customWidth="1"/>
    <col min="3332" max="3332" width="9.5703125" style="254" customWidth="1"/>
    <col min="3333" max="3333" width="9.42578125" style="254" customWidth="1"/>
    <col min="3334" max="3334" width="8.5703125" style="254" customWidth="1"/>
    <col min="3335" max="3335" width="5" style="254" customWidth="1"/>
    <col min="3336" max="3336" width="2.7109375" style="254" customWidth="1"/>
    <col min="3337" max="3337" width="6.42578125" style="254" customWidth="1"/>
    <col min="3338" max="3338" width="3.7109375" style="254" customWidth="1"/>
    <col min="3339" max="3339" width="5.42578125" style="254" customWidth="1"/>
    <col min="3340" max="3340" width="6.5703125" style="254" customWidth="1"/>
    <col min="3341" max="3341" width="9.140625" style="254" customWidth="1"/>
    <col min="3342" max="3342" width="10.85546875" style="254" customWidth="1"/>
    <col min="3343" max="3569" width="9.140625" style="254"/>
    <col min="3570" max="3570" width="4" style="254" customWidth="1"/>
    <col min="3571" max="3571" width="11" style="254" customWidth="1"/>
    <col min="3572" max="3572" width="20.5703125" style="254" customWidth="1"/>
    <col min="3573" max="3573" width="7.140625" style="254" customWidth="1"/>
    <col min="3574" max="3574" width="10.140625" style="254" customWidth="1"/>
    <col min="3575" max="3575" width="10" style="254" customWidth="1"/>
    <col min="3576" max="3577" width="5.140625" style="254" customWidth="1"/>
    <col min="3578" max="3578" width="7.7109375" style="254" customWidth="1"/>
    <col min="3579" max="3584" width="5.42578125" style="254" customWidth="1"/>
    <col min="3585" max="3586" width="4.42578125" style="254" customWidth="1"/>
    <col min="3587" max="3587" width="6" style="254" customWidth="1"/>
    <col min="3588" max="3588" width="9.5703125" style="254" customWidth="1"/>
    <col min="3589" max="3589" width="9.42578125" style="254" customWidth="1"/>
    <col min="3590" max="3590" width="8.5703125" style="254" customWidth="1"/>
    <col min="3591" max="3591" width="5" style="254" customWidth="1"/>
    <col min="3592" max="3592" width="2.7109375" style="254" customWidth="1"/>
    <col min="3593" max="3593" width="6.42578125" style="254" customWidth="1"/>
    <col min="3594" max="3594" width="3.7109375" style="254" customWidth="1"/>
    <col min="3595" max="3595" width="5.42578125" style="254" customWidth="1"/>
    <col min="3596" max="3596" width="6.5703125" style="254" customWidth="1"/>
    <col min="3597" max="3597" width="9.140625" style="254" customWidth="1"/>
    <col min="3598" max="3598" width="10.85546875" style="254" customWidth="1"/>
    <col min="3599" max="3825" width="9.140625" style="254"/>
    <col min="3826" max="3826" width="4" style="254" customWidth="1"/>
    <col min="3827" max="3827" width="11" style="254" customWidth="1"/>
    <col min="3828" max="3828" width="20.5703125" style="254" customWidth="1"/>
    <col min="3829" max="3829" width="7.140625" style="254" customWidth="1"/>
    <col min="3830" max="3830" width="10.140625" style="254" customWidth="1"/>
    <col min="3831" max="3831" width="10" style="254" customWidth="1"/>
    <col min="3832" max="3833" width="5.140625" style="254" customWidth="1"/>
    <col min="3834" max="3834" width="7.7109375" style="254" customWidth="1"/>
    <col min="3835" max="3840" width="5.42578125" style="254" customWidth="1"/>
    <col min="3841" max="3842" width="4.42578125" style="254" customWidth="1"/>
    <col min="3843" max="3843" width="6" style="254" customWidth="1"/>
    <col min="3844" max="3844" width="9.5703125" style="254" customWidth="1"/>
    <col min="3845" max="3845" width="9.42578125" style="254" customWidth="1"/>
    <col min="3846" max="3846" width="8.5703125" style="254" customWidth="1"/>
    <col min="3847" max="3847" width="5" style="254" customWidth="1"/>
    <col min="3848" max="3848" width="2.7109375" style="254" customWidth="1"/>
    <col min="3849" max="3849" width="6.42578125" style="254" customWidth="1"/>
    <col min="3850" max="3850" width="3.7109375" style="254" customWidth="1"/>
    <col min="3851" max="3851" width="5.42578125" style="254" customWidth="1"/>
    <col min="3852" max="3852" width="6.5703125" style="254" customWidth="1"/>
    <col min="3853" max="3853" width="9.140625" style="254" customWidth="1"/>
    <col min="3854" max="3854" width="10.85546875" style="254" customWidth="1"/>
    <col min="3855" max="4081" width="9.140625" style="254"/>
    <col min="4082" max="4082" width="4" style="254" customWidth="1"/>
    <col min="4083" max="4083" width="11" style="254" customWidth="1"/>
    <col min="4084" max="4084" width="20.5703125" style="254" customWidth="1"/>
    <col min="4085" max="4085" width="7.140625" style="254" customWidth="1"/>
    <col min="4086" max="4086" width="10.140625" style="254" customWidth="1"/>
    <col min="4087" max="4087" width="10" style="254" customWidth="1"/>
    <col min="4088" max="4089" width="5.140625" style="254" customWidth="1"/>
    <col min="4090" max="4090" width="7.7109375" style="254" customWidth="1"/>
    <col min="4091" max="4096" width="5.42578125" style="254" customWidth="1"/>
    <col min="4097" max="4098" width="4.42578125" style="254" customWidth="1"/>
    <col min="4099" max="4099" width="6" style="254" customWidth="1"/>
    <col min="4100" max="4100" width="9.5703125" style="254" customWidth="1"/>
    <col min="4101" max="4101" width="9.42578125" style="254" customWidth="1"/>
    <col min="4102" max="4102" width="8.5703125" style="254" customWidth="1"/>
    <col min="4103" max="4103" width="5" style="254" customWidth="1"/>
    <col min="4104" max="4104" width="2.7109375" style="254" customWidth="1"/>
    <col min="4105" max="4105" width="6.42578125" style="254" customWidth="1"/>
    <col min="4106" max="4106" width="3.7109375" style="254" customWidth="1"/>
    <col min="4107" max="4107" width="5.42578125" style="254" customWidth="1"/>
    <col min="4108" max="4108" width="6.5703125" style="254" customWidth="1"/>
    <col min="4109" max="4109" width="9.140625" style="254" customWidth="1"/>
    <col min="4110" max="4110" width="10.85546875" style="254" customWidth="1"/>
    <col min="4111" max="4337" width="9.140625" style="254"/>
    <col min="4338" max="4338" width="4" style="254" customWidth="1"/>
    <col min="4339" max="4339" width="11" style="254" customWidth="1"/>
    <col min="4340" max="4340" width="20.5703125" style="254" customWidth="1"/>
    <col min="4341" max="4341" width="7.140625" style="254" customWidth="1"/>
    <col min="4342" max="4342" width="10.140625" style="254" customWidth="1"/>
    <col min="4343" max="4343" width="10" style="254" customWidth="1"/>
    <col min="4344" max="4345" width="5.140625" style="254" customWidth="1"/>
    <col min="4346" max="4346" width="7.7109375" style="254" customWidth="1"/>
    <col min="4347" max="4352" width="5.42578125" style="254" customWidth="1"/>
    <col min="4353" max="4354" width="4.42578125" style="254" customWidth="1"/>
    <col min="4355" max="4355" width="6" style="254" customWidth="1"/>
    <col min="4356" max="4356" width="9.5703125" style="254" customWidth="1"/>
    <col min="4357" max="4357" width="9.42578125" style="254" customWidth="1"/>
    <col min="4358" max="4358" width="8.5703125" style="254" customWidth="1"/>
    <col min="4359" max="4359" width="5" style="254" customWidth="1"/>
    <col min="4360" max="4360" width="2.7109375" style="254" customWidth="1"/>
    <col min="4361" max="4361" width="6.42578125" style="254" customWidth="1"/>
    <col min="4362" max="4362" width="3.7109375" style="254" customWidth="1"/>
    <col min="4363" max="4363" width="5.42578125" style="254" customWidth="1"/>
    <col min="4364" max="4364" width="6.5703125" style="254" customWidth="1"/>
    <col min="4365" max="4365" width="9.140625" style="254" customWidth="1"/>
    <col min="4366" max="4366" width="10.85546875" style="254" customWidth="1"/>
    <col min="4367" max="4593" width="9.140625" style="254"/>
    <col min="4594" max="4594" width="4" style="254" customWidth="1"/>
    <col min="4595" max="4595" width="11" style="254" customWidth="1"/>
    <col min="4596" max="4596" width="20.5703125" style="254" customWidth="1"/>
    <col min="4597" max="4597" width="7.140625" style="254" customWidth="1"/>
    <col min="4598" max="4598" width="10.140625" style="254" customWidth="1"/>
    <col min="4599" max="4599" width="10" style="254" customWidth="1"/>
    <col min="4600" max="4601" width="5.140625" style="254" customWidth="1"/>
    <col min="4602" max="4602" width="7.7109375" style="254" customWidth="1"/>
    <col min="4603" max="4608" width="5.42578125" style="254" customWidth="1"/>
    <col min="4609" max="4610" width="4.42578125" style="254" customWidth="1"/>
    <col min="4611" max="4611" width="6" style="254" customWidth="1"/>
    <col min="4612" max="4612" width="9.5703125" style="254" customWidth="1"/>
    <col min="4613" max="4613" width="9.42578125" style="254" customWidth="1"/>
    <col min="4614" max="4614" width="8.5703125" style="254" customWidth="1"/>
    <col min="4615" max="4615" width="5" style="254" customWidth="1"/>
    <col min="4616" max="4616" width="2.7109375" style="254" customWidth="1"/>
    <col min="4617" max="4617" width="6.42578125" style="254" customWidth="1"/>
    <col min="4618" max="4618" width="3.7109375" style="254" customWidth="1"/>
    <col min="4619" max="4619" width="5.42578125" style="254" customWidth="1"/>
    <col min="4620" max="4620" width="6.5703125" style="254" customWidth="1"/>
    <col min="4621" max="4621" width="9.140625" style="254" customWidth="1"/>
    <col min="4622" max="4622" width="10.85546875" style="254" customWidth="1"/>
    <col min="4623" max="4849" width="9.140625" style="254"/>
    <col min="4850" max="4850" width="4" style="254" customWidth="1"/>
    <col min="4851" max="4851" width="11" style="254" customWidth="1"/>
    <col min="4852" max="4852" width="20.5703125" style="254" customWidth="1"/>
    <col min="4853" max="4853" width="7.140625" style="254" customWidth="1"/>
    <col min="4854" max="4854" width="10.140625" style="254" customWidth="1"/>
    <col min="4855" max="4855" width="10" style="254" customWidth="1"/>
    <col min="4856" max="4857" width="5.140625" style="254" customWidth="1"/>
    <col min="4858" max="4858" width="7.7109375" style="254" customWidth="1"/>
    <col min="4859" max="4864" width="5.42578125" style="254" customWidth="1"/>
    <col min="4865" max="4866" width="4.42578125" style="254" customWidth="1"/>
    <col min="4867" max="4867" width="6" style="254" customWidth="1"/>
    <col min="4868" max="4868" width="9.5703125" style="254" customWidth="1"/>
    <col min="4869" max="4869" width="9.42578125" style="254" customWidth="1"/>
    <col min="4870" max="4870" width="8.5703125" style="254" customWidth="1"/>
    <col min="4871" max="4871" width="5" style="254" customWidth="1"/>
    <col min="4872" max="4872" width="2.7109375" style="254" customWidth="1"/>
    <col min="4873" max="4873" width="6.42578125" style="254" customWidth="1"/>
    <col min="4874" max="4874" width="3.7109375" style="254" customWidth="1"/>
    <col min="4875" max="4875" width="5.42578125" style="254" customWidth="1"/>
    <col min="4876" max="4876" width="6.5703125" style="254" customWidth="1"/>
    <col min="4877" max="4877" width="9.140625" style="254" customWidth="1"/>
    <col min="4878" max="4878" width="10.85546875" style="254" customWidth="1"/>
    <col min="4879" max="5105" width="9.140625" style="254"/>
    <col min="5106" max="5106" width="4" style="254" customWidth="1"/>
    <col min="5107" max="5107" width="11" style="254" customWidth="1"/>
    <col min="5108" max="5108" width="20.5703125" style="254" customWidth="1"/>
    <col min="5109" max="5109" width="7.140625" style="254" customWidth="1"/>
    <col min="5110" max="5110" width="10.140625" style="254" customWidth="1"/>
    <col min="5111" max="5111" width="10" style="254" customWidth="1"/>
    <col min="5112" max="5113" width="5.140625" style="254" customWidth="1"/>
    <col min="5114" max="5114" width="7.7109375" style="254" customWidth="1"/>
    <col min="5115" max="5120" width="5.42578125" style="254" customWidth="1"/>
    <col min="5121" max="5122" width="4.42578125" style="254" customWidth="1"/>
    <col min="5123" max="5123" width="6" style="254" customWidth="1"/>
    <col min="5124" max="5124" width="9.5703125" style="254" customWidth="1"/>
    <col min="5125" max="5125" width="9.42578125" style="254" customWidth="1"/>
    <col min="5126" max="5126" width="8.5703125" style="254" customWidth="1"/>
    <col min="5127" max="5127" width="5" style="254" customWidth="1"/>
    <col min="5128" max="5128" width="2.7109375" style="254" customWidth="1"/>
    <col min="5129" max="5129" width="6.42578125" style="254" customWidth="1"/>
    <col min="5130" max="5130" width="3.7109375" style="254" customWidth="1"/>
    <col min="5131" max="5131" width="5.42578125" style="254" customWidth="1"/>
    <col min="5132" max="5132" width="6.5703125" style="254" customWidth="1"/>
    <col min="5133" max="5133" width="9.140625" style="254" customWidth="1"/>
    <col min="5134" max="5134" width="10.85546875" style="254" customWidth="1"/>
    <col min="5135" max="5361" width="9.140625" style="254"/>
    <col min="5362" max="5362" width="4" style="254" customWidth="1"/>
    <col min="5363" max="5363" width="11" style="254" customWidth="1"/>
    <col min="5364" max="5364" width="20.5703125" style="254" customWidth="1"/>
    <col min="5365" max="5365" width="7.140625" style="254" customWidth="1"/>
    <col min="5366" max="5366" width="10.140625" style="254" customWidth="1"/>
    <col min="5367" max="5367" width="10" style="254" customWidth="1"/>
    <col min="5368" max="5369" width="5.140625" style="254" customWidth="1"/>
    <col min="5370" max="5370" width="7.7109375" style="254" customWidth="1"/>
    <col min="5371" max="5376" width="5.42578125" style="254" customWidth="1"/>
    <col min="5377" max="5378" width="4.42578125" style="254" customWidth="1"/>
    <col min="5379" max="5379" width="6" style="254" customWidth="1"/>
    <col min="5380" max="5380" width="9.5703125" style="254" customWidth="1"/>
    <col min="5381" max="5381" width="9.42578125" style="254" customWidth="1"/>
    <col min="5382" max="5382" width="8.5703125" style="254" customWidth="1"/>
    <col min="5383" max="5383" width="5" style="254" customWidth="1"/>
    <col min="5384" max="5384" width="2.7109375" style="254" customWidth="1"/>
    <col min="5385" max="5385" width="6.42578125" style="254" customWidth="1"/>
    <col min="5386" max="5386" width="3.7109375" style="254" customWidth="1"/>
    <col min="5387" max="5387" width="5.42578125" style="254" customWidth="1"/>
    <col min="5388" max="5388" width="6.5703125" style="254" customWidth="1"/>
    <col min="5389" max="5389" width="9.140625" style="254" customWidth="1"/>
    <col min="5390" max="5390" width="10.85546875" style="254" customWidth="1"/>
    <col min="5391" max="5617" width="9.140625" style="254"/>
    <col min="5618" max="5618" width="4" style="254" customWidth="1"/>
    <col min="5619" max="5619" width="11" style="254" customWidth="1"/>
    <col min="5620" max="5620" width="20.5703125" style="254" customWidth="1"/>
    <col min="5621" max="5621" width="7.140625" style="254" customWidth="1"/>
    <col min="5622" max="5622" width="10.140625" style="254" customWidth="1"/>
    <col min="5623" max="5623" width="10" style="254" customWidth="1"/>
    <col min="5624" max="5625" width="5.140625" style="254" customWidth="1"/>
    <col min="5626" max="5626" width="7.7109375" style="254" customWidth="1"/>
    <col min="5627" max="5632" width="5.42578125" style="254" customWidth="1"/>
    <col min="5633" max="5634" width="4.42578125" style="254" customWidth="1"/>
    <col min="5635" max="5635" width="6" style="254" customWidth="1"/>
    <col min="5636" max="5636" width="9.5703125" style="254" customWidth="1"/>
    <col min="5637" max="5637" width="9.42578125" style="254" customWidth="1"/>
    <col min="5638" max="5638" width="8.5703125" style="254" customWidth="1"/>
    <col min="5639" max="5639" width="5" style="254" customWidth="1"/>
    <col min="5640" max="5640" width="2.7109375" style="254" customWidth="1"/>
    <col min="5641" max="5641" width="6.42578125" style="254" customWidth="1"/>
    <col min="5642" max="5642" width="3.7109375" style="254" customWidth="1"/>
    <col min="5643" max="5643" width="5.42578125" style="254" customWidth="1"/>
    <col min="5644" max="5644" width="6.5703125" style="254" customWidth="1"/>
    <col min="5645" max="5645" width="9.140625" style="254" customWidth="1"/>
    <col min="5646" max="5646" width="10.85546875" style="254" customWidth="1"/>
    <col min="5647" max="5873" width="9.140625" style="254"/>
    <col min="5874" max="5874" width="4" style="254" customWidth="1"/>
    <col min="5875" max="5875" width="11" style="254" customWidth="1"/>
    <col min="5876" max="5876" width="20.5703125" style="254" customWidth="1"/>
    <col min="5877" max="5877" width="7.140625" style="254" customWidth="1"/>
    <col min="5878" max="5878" width="10.140625" style="254" customWidth="1"/>
    <col min="5879" max="5879" width="10" style="254" customWidth="1"/>
    <col min="5880" max="5881" width="5.140625" style="254" customWidth="1"/>
    <col min="5882" max="5882" width="7.7109375" style="254" customWidth="1"/>
    <col min="5883" max="5888" width="5.42578125" style="254" customWidth="1"/>
    <col min="5889" max="5890" width="4.42578125" style="254" customWidth="1"/>
    <col min="5891" max="5891" width="6" style="254" customWidth="1"/>
    <col min="5892" max="5892" width="9.5703125" style="254" customWidth="1"/>
    <col min="5893" max="5893" width="9.42578125" style="254" customWidth="1"/>
    <col min="5894" max="5894" width="8.5703125" style="254" customWidth="1"/>
    <col min="5895" max="5895" width="5" style="254" customWidth="1"/>
    <col min="5896" max="5896" width="2.7109375" style="254" customWidth="1"/>
    <col min="5897" max="5897" width="6.42578125" style="254" customWidth="1"/>
    <col min="5898" max="5898" width="3.7109375" style="254" customWidth="1"/>
    <col min="5899" max="5899" width="5.42578125" style="254" customWidth="1"/>
    <col min="5900" max="5900" width="6.5703125" style="254" customWidth="1"/>
    <col min="5901" max="5901" width="9.140625" style="254" customWidth="1"/>
    <col min="5902" max="5902" width="10.85546875" style="254" customWidth="1"/>
    <col min="5903" max="6129" width="9.140625" style="254"/>
    <col min="6130" max="6130" width="4" style="254" customWidth="1"/>
    <col min="6131" max="6131" width="11" style="254" customWidth="1"/>
    <col min="6132" max="6132" width="20.5703125" style="254" customWidth="1"/>
    <col min="6133" max="6133" width="7.140625" style="254" customWidth="1"/>
    <col min="6134" max="6134" width="10.140625" style="254" customWidth="1"/>
    <col min="6135" max="6135" width="10" style="254" customWidth="1"/>
    <col min="6136" max="6137" width="5.140625" style="254" customWidth="1"/>
    <col min="6138" max="6138" width="7.7109375" style="254" customWidth="1"/>
    <col min="6139" max="6144" width="5.42578125" style="254" customWidth="1"/>
    <col min="6145" max="6146" width="4.42578125" style="254" customWidth="1"/>
    <col min="6147" max="6147" width="6" style="254" customWidth="1"/>
    <col min="6148" max="6148" width="9.5703125" style="254" customWidth="1"/>
    <col min="6149" max="6149" width="9.42578125" style="254" customWidth="1"/>
    <col min="6150" max="6150" width="8.5703125" style="254" customWidth="1"/>
    <col min="6151" max="6151" width="5" style="254" customWidth="1"/>
    <col min="6152" max="6152" width="2.7109375" style="254" customWidth="1"/>
    <col min="6153" max="6153" width="6.42578125" style="254" customWidth="1"/>
    <col min="6154" max="6154" width="3.7109375" style="254" customWidth="1"/>
    <col min="6155" max="6155" width="5.42578125" style="254" customWidth="1"/>
    <col min="6156" max="6156" width="6.5703125" style="254" customWidth="1"/>
    <col min="6157" max="6157" width="9.140625" style="254" customWidth="1"/>
    <col min="6158" max="6158" width="10.85546875" style="254" customWidth="1"/>
    <col min="6159" max="6385" width="9.140625" style="254"/>
    <col min="6386" max="6386" width="4" style="254" customWidth="1"/>
    <col min="6387" max="6387" width="11" style="254" customWidth="1"/>
    <col min="6388" max="6388" width="20.5703125" style="254" customWidth="1"/>
    <col min="6389" max="6389" width="7.140625" style="254" customWidth="1"/>
    <col min="6390" max="6390" width="10.140625" style="254" customWidth="1"/>
    <col min="6391" max="6391" width="10" style="254" customWidth="1"/>
    <col min="6392" max="6393" width="5.140625" style="254" customWidth="1"/>
    <col min="6394" max="6394" width="7.7109375" style="254" customWidth="1"/>
    <col min="6395" max="6400" width="5.42578125" style="254" customWidth="1"/>
    <col min="6401" max="6402" width="4.42578125" style="254" customWidth="1"/>
    <col min="6403" max="6403" width="6" style="254" customWidth="1"/>
    <col min="6404" max="6404" width="9.5703125" style="254" customWidth="1"/>
    <col min="6405" max="6405" width="9.42578125" style="254" customWidth="1"/>
    <col min="6406" max="6406" width="8.5703125" style="254" customWidth="1"/>
    <col min="6407" max="6407" width="5" style="254" customWidth="1"/>
    <col min="6408" max="6408" width="2.7109375" style="254" customWidth="1"/>
    <col min="6409" max="6409" width="6.42578125" style="254" customWidth="1"/>
    <col min="6410" max="6410" width="3.7109375" style="254" customWidth="1"/>
    <col min="6411" max="6411" width="5.42578125" style="254" customWidth="1"/>
    <col min="6412" max="6412" width="6.5703125" style="254" customWidth="1"/>
    <col min="6413" max="6413" width="9.140625" style="254" customWidth="1"/>
    <col min="6414" max="6414" width="10.85546875" style="254" customWidth="1"/>
    <col min="6415" max="6641" width="9.140625" style="254"/>
    <col min="6642" max="6642" width="4" style="254" customWidth="1"/>
    <col min="6643" max="6643" width="11" style="254" customWidth="1"/>
    <col min="6644" max="6644" width="20.5703125" style="254" customWidth="1"/>
    <col min="6645" max="6645" width="7.140625" style="254" customWidth="1"/>
    <col min="6646" max="6646" width="10.140625" style="254" customWidth="1"/>
    <col min="6647" max="6647" width="10" style="254" customWidth="1"/>
    <col min="6648" max="6649" width="5.140625" style="254" customWidth="1"/>
    <col min="6650" max="6650" width="7.7109375" style="254" customWidth="1"/>
    <col min="6651" max="6656" width="5.42578125" style="254" customWidth="1"/>
    <col min="6657" max="6658" width="4.42578125" style="254" customWidth="1"/>
    <col min="6659" max="6659" width="6" style="254" customWidth="1"/>
    <col min="6660" max="6660" width="9.5703125" style="254" customWidth="1"/>
    <col min="6661" max="6661" width="9.42578125" style="254" customWidth="1"/>
    <col min="6662" max="6662" width="8.5703125" style="254" customWidth="1"/>
    <col min="6663" max="6663" width="5" style="254" customWidth="1"/>
    <col min="6664" max="6664" width="2.7109375" style="254" customWidth="1"/>
    <col min="6665" max="6665" width="6.42578125" style="254" customWidth="1"/>
    <col min="6666" max="6666" width="3.7109375" style="254" customWidth="1"/>
    <col min="6667" max="6667" width="5.42578125" style="254" customWidth="1"/>
    <col min="6668" max="6668" width="6.5703125" style="254" customWidth="1"/>
    <col min="6669" max="6669" width="9.140625" style="254" customWidth="1"/>
    <col min="6670" max="6670" width="10.85546875" style="254" customWidth="1"/>
    <col min="6671" max="6897" width="9.140625" style="254"/>
    <col min="6898" max="6898" width="4" style="254" customWidth="1"/>
    <col min="6899" max="6899" width="11" style="254" customWidth="1"/>
    <col min="6900" max="6900" width="20.5703125" style="254" customWidth="1"/>
    <col min="6901" max="6901" width="7.140625" style="254" customWidth="1"/>
    <col min="6902" max="6902" width="10.140625" style="254" customWidth="1"/>
    <col min="6903" max="6903" width="10" style="254" customWidth="1"/>
    <col min="6904" max="6905" width="5.140625" style="254" customWidth="1"/>
    <col min="6906" max="6906" width="7.7109375" style="254" customWidth="1"/>
    <col min="6907" max="6912" width="5.42578125" style="254" customWidth="1"/>
    <col min="6913" max="6914" width="4.42578125" style="254" customWidth="1"/>
    <col min="6915" max="6915" width="6" style="254" customWidth="1"/>
    <col min="6916" max="6916" width="9.5703125" style="254" customWidth="1"/>
    <col min="6917" max="6917" width="9.42578125" style="254" customWidth="1"/>
    <col min="6918" max="6918" width="8.5703125" style="254" customWidth="1"/>
    <col min="6919" max="6919" width="5" style="254" customWidth="1"/>
    <col min="6920" max="6920" width="2.7109375" style="254" customWidth="1"/>
    <col min="6921" max="6921" width="6.42578125" style="254" customWidth="1"/>
    <col min="6922" max="6922" width="3.7109375" style="254" customWidth="1"/>
    <col min="6923" max="6923" width="5.42578125" style="254" customWidth="1"/>
    <col min="6924" max="6924" width="6.5703125" style="254" customWidth="1"/>
    <col min="6925" max="6925" width="9.140625" style="254" customWidth="1"/>
    <col min="6926" max="6926" width="10.85546875" style="254" customWidth="1"/>
    <col min="6927" max="7153" width="9.140625" style="254"/>
    <col min="7154" max="7154" width="4" style="254" customWidth="1"/>
    <col min="7155" max="7155" width="11" style="254" customWidth="1"/>
    <col min="7156" max="7156" width="20.5703125" style="254" customWidth="1"/>
    <col min="7157" max="7157" width="7.140625" style="254" customWidth="1"/>
    <col min="7158" max="7158" width="10.140625" style="254" customWidth="1"/>
    <col min="7159" max="7159" width="10" style="254" customWidth="1"/>
    <col min="7160" max="7161" width="5.140625" style="254" customWidth="1"/>
    <col min="7162" max="7162" width="7.7109375" style="254" customWidth="1"/>
    <col min="7163" max="7168" width="5.42578125" style="254" customWidth="1"/>
    <col min="7169" max="7170" width="4.42578125" style="254" customWidth="1"/>
    <col min="7171" max="7171" width="6" style="254" customWidth="1"/>
    <col min="7172" max="7172" width="9.5703125" style="254" customWidth="1"/>
    <col min="7173" max="7173" width="9.42578125" style="254" customWidth="1"/>
    <col min="7174" max="7174" width="8.5703125" style="254" customWidth="1"/>
    <col min="7175" max="7175" width="5" style="254" customWidth="1"/>
    <col min="7176" max="7176" width="2.7109375" style="254" customWidth="1"/>
    <col min="7177" max="7177" width="6.42578125" style="254" customWidth="1"/>
    <col min="7178" max="7178" width="3.7109375" style="254" customWidth="1"/>
    <col min="7179" max="7179" width="5.42578125" style="254" customWidth="1"/>
    <col min="7180" max="7180" width="6.5703125" style="254" customWidth="1"/>
    <col min="7181" max="7181" width="9.140625" style="254" customWidth="1"/>
    <col min="7182" max="7182" width="10.85546875" style="254" customWidth="1"/>
    <col min="7183" max="7409" width="9.140625" style="254"/>
    <col min="7410" max="7410" width="4" style="254" customWidth="1"/>
    <col min="7411" max="7411" width="11" style="254" customWidth="1"/>
    <col min="7412" max="7412" width="20.5703125" style="254" customWidth="1"/>
    <col min="7413" max="7413" width="7.140625" style="254" customWidth="1"/>
    <col min="7414" max="7414" width="10.140625" style="254" customWidth="1"/>
    <col min="7415" max="7415" width="10" style="254" customWidth="1"/>
    <col min="7416" max="7417" width="5.140625" style="254" customWidth="1"/>
    <col min="7418" max="7418" width="7.7109375" style="254" customWidth="1"/>
    <col min="7419" max="7424" width="5.42578125" style="254" customWidth="1"/>
    <col min="7425" max="7426" width="4.42578125" style="254" customWidth="1"/>
    <col min="7427" max="7427" width="6" style="254" customWidth="1"/>
    <col min="7428" max="7428" width="9.5703125" style="254" customWidth="1"/>
    <col min="7429" max="7429" width="9.42578125" style="254" customWidth="1"/>
    <col min="7430" max="7430" width="8.5703125" style="254" customWidth="1"/>
    <col min="7431" max="7431" width="5" style="254" customWidth="1"/>
    <col min="7432" max="7432" width="2.7109375" style="254" customWidth="1"/>
    <col min="7433" max="7433" width="6.42578125" style="254" customWidth="1"/>
    <col min="7434" max="7434" width="3.7109375" style="254" customWidth="1"/>
    <col min="7435" max="7435" width="5.42578125" style="254" customWidth="1"/>
    <col min="7436" max="7436" width="6.5703125" style="254" customWidth="1"/>
    <col min="7437" max="7437" width="9.140625" style="254" customWidth="1"/>
    <col min="7438" max="7438" width="10.85546875" style="254" customWidth="1"/>
    <col min="7439" max="7665" width="9.140625" style="254"/>
    <col min="7666" max="7666" width="4" style="254" customWidth="1"/>
    <col min="7667" max="7667" width="11" style="254" customWidth="1"/>
    <col min="7668" max="7668" width="20.5703125" style="254" customWidth="1"/>
    <col min="7669" max="7669" width="7.140625" style="254" customWidth="1"/>
    <col min="7670" max="7670" width="10.140625" style="254" customWidth="1"/>
    <col min="7671" max="7671" width="10" style="254" customWidth="1"/>
    <col min="7672" max="7673" width="5.140625" style="254" customWidth="1"/>
    <col min="7674" max="7674" width="7.7109375" style="254" customWidth="1"/>
    <col min="7675" max="7680" width="5.42578125" style="254" customWidth="1"/>
    <col min="7681" max="7682" width="4.42578125" style="254" customWidth="1"/>
    <col min="7683" max="7683" width="6" style="254" customWidth="1"/>
    <col min="7684" max="7684" width="9.5703125" style="254" customWidth="1"/>
    <col min="7685" max="7685" width="9.42578125" style="254" customWidth="1"/>
    <col min="7686" max="7686" width="8.5703125" style="254" customWidth="1"/>
    <col min="7687" max="7687" width="5" style="254" customWidth="1"/>
    <col min="7688" max="7688" width="2.7109375" style="254" customWidth="1"/>
    <col min="7689" max="7689" width="6.42578125" style="254" customWidth="1"/>
    <col min="7690" max="7690" width="3.7109375" style="254" customWidth="1"/>
    <col min="7691" max="7691" width="5.42578125" style="254" customWidth="1"/>
    <col min="7692" max="7692" width="6.5703125" style="254" customWidth="1"/>
    <col min="7693" max="7693" width="9.140625" style="254" customWidth="1"/>
    <col min="7694" max="7694" width="10.85546875" style="254" customWidth="1"/>
    <col min="7695" max="7921" width="9.140625" style="254"/>
    <col min="7922" max="7922" width="4" style="254" customWidth="1"/>
    <col min="7923" max="7923" width="11" style="254" customWidth="1"/>
    <col min="7924" max="7924" width="20.5703125" style="254" customWidth="1"/>
    <col min="7925" max="7925" width="7.140625" style="254" customWidth="1"/>
    <col min="7926" max="7926" width="10.140625" style="254" customWidth="1"/>
    <col min="7927" max="7927" width="10" style="254" customWidth="1"/>
    <col min="7928" max="7929" width="5.140625" style="254" customWidth="1"/>
    <col min="7930" max="7930" width="7.7109375" style="254" customWidth="1"/>
    <col min="7931" max="7936" width="5.42578125" style="254" customWidth="1"/>
    <col min="7937" max="7938" width="4.42578125" style="254" customWidth="1"/>
    <col min="7939" max="7939" width="6" style="254" customWidth="1"/>
    <col min="7940" max="7940" width="9.5703125" style="254" customWidth="1"/>
    <col min="7941" max="7941" width="9.42578125" style="254" customWidth="1"/>
    <col min="7942" max="7942" width="8.5703125" style="254" customWidth="1"/>
    <col min="7943" max="7943" width="5" style="254" customWidth="1"/>
    <col min="7944" max="7944" width="2.7109375" style="254" customWidth="1"/>
    <col min="7945" max="7945" width="6.42578125" style="254" customWidth="1"/>
    <col min="7946" max="7946" width="3.7109375" style="254" customWidth="1"/>
    <col min="7947" max="7947" width="5.42578125" style="254" customWidth="1"/>
    <col min="7948" max="7948" width="6.5703125" style="254" customWidth="1"/>
    <col min="7949" max="7949" width="9.140625" style="254" customWidth="1"/>
    <col min="7950" max="7950" width="10.85546875" style="254" customWidth="1"/>
    <col min="7951" max="8177" width="9.140625" style="254"/>
    <col min="8178" max="8178" width="4" style="254" customWidth="1"/>
    <col min="8179" max="8179" width="11" style="254" customWidth="1"/>
    <col min="8180" max="8180" width="20.5703125" style="254" customWidth="1"/>
    <col min="8181" max="8181" width="7.140625" style="254" customWidth="1"/>
    <col min="8182" max="8182" width="10.140625" style="254" customWidth="1"/>
    <col min="8183" max="8183" width="10" style="254" customWidth="1"/>
    <col min="8184" max="8185" width="5.140625" style="254" customWidth="1"/>
    <col min="8186" max="8186" width="7.7109375" style="254" customWidth="1"/>
    <col min="8187" max="8192" width="5.42578125" style="254" customWidth="1"/>
    <col min="8193" max="8194" width="4.42578125" style="254" customWidth="1"/>
    <col min="8195" max="8195" width="6" style="254" customWidth="1"/>
    <col min="8196" max="8196" width="9.5703125" style="254" customWidth="1"/>
    <col min="8197" max="8197" width="9.42578125" style="254" customWidth="1"/>
    <col min="8198" max="8198" width="8.5703125" style="254" customWidth="1"/>
    <col min="8199" max="8199" width="5" style="254" customWidth="1"/>
    <col min="8200" max="8200" width="2.7109375" style="254" customWidth="1"/>
    <col min="8201" max="8201" width="6.42578125" style="254" customWidth="1"/>
    <col min="8202" max="8202" width="3.7109375" style="254" customWidth="1"/>
    <col min="8203" max="8203" width="5.42578125" style="254" customWidth="1"/>
    <col min="8204" max="8204" width="6.5703125" style="254" customWidth="1"/>
    <col min="8205" max="8205" width="9.140625" style="254" customWidth="1"/>
    <col min="8206" max="8206" width="10.85546875" style="254" customWidth="1"/>
    <col min="8207" max="8433" width="9.140625" style="254"/>
    <col min="8434" max="8434" width="4" style="254" customWidth="1"/>
    <col min="8435" max="8435" width="11" style="254" customWidth="1"/>
    <col min="8436" max="8436" width="20.5703125" style="254" customWidth="1"/>
    <col min="8437" max="8437" width="7.140625" style="254" customWidth="1"/>
    <col min="8438" max="8438" width="10.140625" style="254" customWidth="1"/>
    <col min="8439" max="8439" width="10" style="254" customWidth="1"/>
    <col min="8440" max="8441" width="5.140625" style="254" customWidth="1"/>
    <col min="8442" max="8442" width="7.7109375" style="254" customWidth="1"/>
    <col min="8443" max="8448" width="5.42578125" style="254" customWidth="1"/>
    <col min="8449" max="8450" width="4.42578125" style="254" customWidth="1"/>
    <col min="8451" max="8451" width="6" style="254" customWidth="1"/>
    <col min="8452" max="8452" width="9.5703125" style="254" customWidth="1"/>
    <col min="8453" max="8453" width="9.42578125" style="254" customWidth="1"/>
    <col min="8454" max="8454" width="8.5703125" style="254" customWidth="1"/>
    <col min="8455" max="8455" width="5" style="254" customWidth="1"/>
    <col min="8456" max="8456" width="2.7109375" style="254" customWidth="1"/>
    <col min="8457" max="8457" width="6.42578125" style="254" customWidth="1"/>
    <col min="8458" max="8458" width="3.7109375" style="254" customWidth="1"/>
    <col min="8459" max="8459" width="5.42578125" style="254" customWidth="1"/>
    <col min="8460" max="8460" width="6.5703125" style="254" customWidth="1"/>
    <col min="8461" max="8461" width="9.140625" style="254" customWidth="1"/>
    <col min="8462" max="8462" width="10.85546875" style="254" customWidth="1"/>
    <col min="8463" max="8689" width="9.140625" style="254"/>
    <col min="8690" max="8690" width="4" style="254" customWidth="1"/>
    <col min="8691" max="8691" width="11" style="254" customWidth="1"/>
    <col min="8692" max="8692" width="20.5703125" style="254" customWidth="1"/>
    <col min="8693" max="8693" width="7.140625" style="254" customWidth="1"/>
    <col min="8694" max="8694" width="10.140625" style="254" customWidth="1"/>
    <col min="8695" max="8695" width="10" style="254" customWidth="1"/>
    <col min="8696" max="8697" width="5.140625" style="254" customWidth="1"/>
    <col min="8698" max="8698" width="7.7109375" style="254" customWidth="1"/>
    <col min="8699" max="8704" width="5.42578125" style="254" customWidth="1"/>
    <col min="8705" max="8706" width="4.42578125" style="254" customWidth="1"/>
    <col min="8707" max="8707" width="6" style="254" customWidth="1"/>
    <col min="8708" max="8708" width="9.5703125" style="254" customWidth="1"/>
    <col min="8709" max="8709" width="9.42578125" style="254" customWidth="1"/>
    <col min="8710" max="8710" width="8.5703125" style="254" customWidth="1"/>
    <col min="8711" max="8711" width="5" style="254" customWidth="1"/>
    <col min="8712" max="8712" width="2.7109375" style="254" customWidth="1"/>
    <col min="8713" max="8713" width="6.42578125" style="254" customWidth="1"/>
    <col min="8714" max="8714" width="3.7109375" style="254" customWidth="1"/>
    <col min="8715" max="8715" width="5.42578125" style="254" customWidth="1"/>
    <col min="8716" max="8716" width="6.5703125" style="254" customWidth="1"/>
    <col min="8717" max="8717" width="9.140625" style="254" customWidth="1"/>
    <col min="8718" max="8718" width="10.85546875" style="254" customWidth="1"/>
    <col min="8719" max="8945" width="9.140625" style="254"/>
    <col min="8946" max="8946" width="4" style="254" customWidth="1"/>
    <col min="8947" max="8947" width="11" style="254" customWidth="1"/>
    <col min="8948" max="8948" width="20.5703125" style="254" customWidth="1"/>
    <col min="8949" max="8949" width="7.140625" style="254" customWidth="1"/>
    <col min="8950" max="8950" width="10.140625" style="254" customWidth="1"/>
    <col min="8951" max="8951" width="10" style="254" customWidth="1"/>
    <col min="8952" max="8953" width="5.140625" style="254" customWidth="1"/>
    <col min="8954" max="8954" width="7.7109375" style="254" customWidth="1"/>
    <col min="8955" max="8960" width="5.42578125" style="254" customWidth="1"/>
    <col min="8961" max="8962" width="4.42578125" style="254" customWidth="1"/>
    <col min="8963" max="8963" width="6" style="254" customWidth="1"/>
    <col min="8964" max="8964" width="9.5703125" style="254" customWidth="1"/>
    <col min="8965" max="8965" width="9.42578125" style="254" customWidth="1"/>
    <col min="8966" max="8966" width="8.5703125" style="254" customWidth="1"/>
    <col min="8967" max="8967" width="5" style="254" customWidth="1"/>
    <col min="8968" max="8968" width="2.7109375" style="254" customWidth="1"/>
    <col min="8969" max="8969" width="6.42578125" style="254" customWidth="1"/>
    <col min="8970" max="8970" width="3.7109375" style="254" customWidth="1"/>
    <col min="8971" max="8971" width="5.42578125" style="254" customWidth="1"/>
    <col min="8972" max="8972" width="6.5703125" style="254" customWidth="1"/>
    <col min="8973" max="8973" width="9.140625" style="254" customWidth="1"/>
    <col min="8974" max="8974" width="10.85546875" style="254" customWidth="1"/>
    <col min="8975" max="9201" width="9.140625" style="254"/>
    <col min="9202" max="9202" width="4" style="254" customWidth="1"/>
    <col min="9203" max="9203" width="11" style="254" customWidth="1"/>
    <col min="9204" max="9204" width="20.5703125" style="254" customWidth="1"/>
    <col min="9205" max="9205" width="7.140625" style="254" customWidth="1"/>
    <col min="9206" max="9206" width="10.140625" style="254" customWidth="1"/>
    <col min="9207" max="9207" width="10" style="254" customWidth="1"/>
    <col min="9208" max="9209" width="5.140625" style="254" customWidth="1"/>
    <col min="9210" max="9210" width="7.7109375" style="254" customWidth="1"/>
    <col min="9211" max="9216" width="5.42578125" style="254" customWidth="1"/>
    <col min="9217" max="9218" width="4.42578125" style="254" customWidth="1"/>
    <col min="9219" max="9219" width="6" style="254" customWidth="1"/>
    <col min="9220" max="9220" width="9.5703125" style="254" customWidth="1"/>
    <col min="9221" max="9221" width="9.42578125" style="254" customWidth="1"/>
    <col min="9222" max="9222" width="8.5703125" style="254" customWidth="1"/>
    <col min="9223" max="9223" width="5" style="254" customWidth="1"/>
    <col min="9224" max="9224" width="2.7109375" style="254" customWidth="1"/>
    <col min="9225" max="9225" width="6.42578125" style="254" customWidth="1"/>
    <col min="9226" max="9226" width="3.7109375" style="254" customWidth="1"/>
    <col min="9227" max="9227" width="5.42578125" style="254" customWidth="1"/>
    <col min="9228" max="9228" width="6.5703125" style="254" customWidth="1"/>
    <col min="9229" max="9229" width="9.140625" style="254" customWidth="1"/>
    <col min="9230" max="9230" width="10.85546875" style="254" customWidth="1"/>
    <col min="9231" max="9457" width="9.140625" style="254"/>
    <col min="9458" max="9458" width="4" style="254" customWidth="1"/>
    <col min="9459" max="9459" width="11" style="254" customWidth="1"/>
    <col min="9460" max="9460" width="20.5703125" style="254" customWidth="1"/>
    <col min="9461" max="9461" width="7.140625" style="254" customWidth="1"/>
    <col min="9462" max="9462" width="10.140625" style="254" customWidth="1"/>
    <col min="9463" max="9463" width="10" style="254" customWidth="1"/>
    <col min="9464" max="9465" width="5.140625" style="254" customWidth="1"/>
    <col min="9466" max="9466" width="7.7109375" style="254" customWidth="1"/>
    <col min="9467" max="9472" width="5.42578125" style="254" customWidth="1"/>
    <col min="9473" max="9474" width="4.42578125" style="254" customWidth="1"/>
    <col min="9475" max="9475" width="6" style="254" customWidth="1"/>
    <col min="9476" max="9476" width="9.5703125" style="254" customWidth="1"/>
    <col min="9477" max="9477" width="9.42578125" style="254" customWidth="1"/>
    <col min="9478" max="9478" width="8.5703125" style="254" customWidth="1"/>
    <col min="9479" max="9479" width="5" style="254" customWidth="1"/>
    <col min="9480" max="9480" width="2.7109375" style="254" customWidth="1"/>
    <col min="9481" max="9481" width="6.42578125" style="254" customWidth="1"/>
    <col min="9482" max="9482" width="3.7109375" style="254" customWidth="1"/>
    <col min="9483" max="9483" width="5.42578125" style="254" customWidth="1"/>
    <col min="9484" max="9484" width="6.5703125" style="254" customWidth="1"/>
    <col min="9485" max="9485" width="9.140625" style="254" customWidth="1"/>
    <col min="9486" max="9486" width="10.85546875" style="254" customWidth="1"/>
    <col min="9487" max="9713" width="9.140625" style="254"/>
    <col min="9714" max="9714" width="4" style="254" customWidth="1"/>
    <col min="9715" max="9715" width="11" style="254" customWidth="1"/>
    <col min="9716" max="9716" width="20.5703125" style="254" customWidth="1"/>
    <col min="9717" max="9717" width="7.140625" style="254" customWidth="1"/>
    <col min="9718" max="9718" width="10.140625" style="254" customWidth="1"/>
    <col min="9719" max="9719" width="10" style="254" customWidth="1"/>
    <col min="9720" max="9721" width="5.140625" style="254" customWidth="1"/>
    <col min="9722" max="9722" width="7.7109375" style="254" customWidth="1"/>
    <col min="9723" max="9728" width="5.42578125" style="254" customWidth="1"/>
    <col min="9729" max="9730" width="4.42578125" style="254" customWidth="1"/>
    <col min="9731" max="9731" width="6" style="254" customWidth="1"/>
    <col min="9732" max="9732" width="9.5703125" style="254" customWidth="1"/>
    <col min="9733" max="9733" width="9.42578125" style="254" customWidth="1"/>
    <col min="9734" max="9734" width="8.5703125" style="254" customWidth="1"/>
    <col min="9735" max="9735" width="5" style="254" customWidth="1"/>
    <col min="9736" max="9736" width="2.7109375" style="254" customWidth="1"/>
    <col min="9737" max="9737" width="6.42578125" style="254" customWidth="1"/>
    <col min="9738" max="9738" width="3.7109375" style="254" customWidth="1"/>
    <col min="9739" max="9739" width="5.42578125" style="254" customWidth="1"/>
    <col min="9740" max="9740" width="6.5703125" style="254" customWidth="1"/>
    <col min="9741" max="9741" width="9.140625" style="254" customWidth="1"/>
    <col min="9742" max="9742" width="10.85546875" style="254" customWidth="1"/>
    <col min="9743" max="9969" width="9.140625" style="254"/>
    <col min="9970" max="9970" width="4" style="254" customWidth="1"/>
    <col min="9971" max="9971" width="11" style="254" customWidth="1"/>
    <col min="9972" max="9972" width="20.5703125" style="254" customWidth="1"/>
    <col min="9973" max="9973" width="7.140625" style="254" customWidth="1"/>
    <col min="9974" max="9974" width="10.140625" style="254" customWidth="1"/>
    <col min="9975" max="9975" width="10" style="254" customWidth="1"/>
    <col min="9976" max="9977" width="5.140625" style="254" customWidth="1"/>
    <col min="9978" max="9978" width="7.7109375" style="254" customWidth="1"/>
    <col min="9979" max="9984" width="5.42578125" style="254" customWidth="1"/>
    <col min="9985" max="9986" width="4.42578125" style="254" customWidth="1"/>
    <col min="9987" max="9987" width="6" style="254" customWidth="1"/>
    <col min="9988" max="9988" width="9.5703125" style="254" customWidth="1"/>
    <col min="9989" max="9989" width="9.42578125" style="254" customWidth="1"/>
    <col min="9990" max="9990" width="8.5703125" style="254" customWidth="1"/>
    <col min="9991" max="9991" width="5" style="254" customWidth="1"/>
    <col min="9992" max="9992" width="2.7109375" style="254" customWidth="1"/>
    <col min="9993" max="9993" width="6.42578125" style="254" customWidth="1"/>
    <col min="9994" max="9994" width="3.7109375" style="254" customWidth="1"/>
    <col min="9995" max="9995" width="5.42578125" style="254" customWidth="1"/>
    <col min="9996" max="9996" width="6.5703125" style="254" customWidth="1"/>
    <col min="9997" max="9997" width="9.140625" style="254" customWidth="1"/>
    <col min="9998" max="9998" width="10.85546875" style="254" customWidth="1"/>
    <col min="9999" max="10225" width="9.140625" style="254"/>
    <col min="10226" max="10226" width="4" style="254" customWidth="1"/>
    <col min="10227" max="10227" width="11" style="254" customWidth="1"/>
    <col min="10228" max="10228" width="20.5703125" style="254" customWidth="1"/>
    <col min="10229" max="10229" width="7.140625" style="254" customWidth="1"/>
    <col min="10230" max="10230" width="10.140625" style="254" customWidth="1"/>
    <col min="10231" max="10231" width="10" style="254" customWidth="1"/>
    <col min="10232" max="10233" width="5.140625" style="254" customWidth="1"/>
    <col min="10234" max="10234" width="7.7109375" style="254" customWidth="1"/>
    <col min="10235" max="10240" width="5.42578125" style="254" customWidth="1"/>
    <col min="10241" max="10242" width="4.42578125" style="254" customWidth="1"/>
    <col min="10243" max="10243" width="6" style="254" customWidth="1"/>
    <col min="10244" max="10244" width="9.5703125" style="254" customWidth="1"/>
    <col min="10245" max="10245" width="9.42578125" style="254" customWidth="1"/>
    <col min="10246" max="10246" width="8.5703125" style="254" customWidth="1"/>
    <col min="10247" max="10247" width="5" style="254" customWidth="1"/>
    <col min="10248" max="10248" width="2.7109375" style="254" customWidth="1"/>
    <col min="10249" max="10249" width="6.42578125" style="254" customWidth="1"/>
    <col min="10250" max="10250" width="3.7109375" style="254" customWidth="1"/>
    <col min="10251" max="10251" width="5.42578125" style="254" customWidth="1"/>
    <col min="10252" max="10252" width="6.5703125" style="254" customWidth="1"/>
    <col min="10253" max="10253" width="9.140625" style="254" customWidth="1"/>
    <col min="10254" max="10254" width="10.85546875" style="254" customWidth="1"/>
    <col min="10255" max="10481" width="9.140625" style="254"/>
    <col min="10482" max="10482" width="4" style="254" customWidth="1"/>
    <col min="10483" max="10483" width="11" style="254" customWidth="1"/>
    <col min="10484" max="10484" width="20.5703125" style="254" customWidth="1"/>
    <col min="10485" max="10485" width="7.140625" style="254" customWidth="1"/>
    <col min="10486" max="10486" width="10.140625" style="254" customWidth="1"/>
    <col min="10487" max="10487" width="10" style="254" customWidth="1"/>
    <col min="10488" max="10489" width="5.140625" style="254" customWidth="1"/>
    <col min="10490" max="10490" width="7.7109375" style="254" customWidth="1"/>
    <col min="10491" max="10496" width="5.42578125" style="254" customWidth="1"/>
    <col min="10497" max="10498" width="4.42578125" style="254" customWidth="1"/>
    <col min="10499" max="10499" width="6" style="254" customWidth="1"/>
    <col min="10500" max="10500" width="9.5703125" style="254" customWidth="1"/>
    <col min="10501" max="10501" width="9.42578125" style="254" customWidth="1"/>
    <col min="10502" max="10502" width="8.5703125" style="254" customWidth="1"/>
    <col min="10503" max="10503" width="5" style="254" customWidth="1"/>
    <col min="10504" max="10504" width="2.7109375" style="254" customWidth="1"/>
    <col min="10505" max="10505" width="6.42578125" style="254" customWidth="1"/>
    <col min="10506" max="10506" width="3.7109375" style="254" customWidth="1"/>
    <col min="10507" max="10507" width="5.42578125" style="254" customWidth="1"/>
    <col min="10508" max="10508" width="6.5703125" style="254" customWidth="1"/>
    <col min="10509" max="10509" width="9.140625" style="254" customWidth="1"/>
    <col min="10510" max="10510" width="10.85546875" style="254" customWidth="1"/>
    <col min="10511" max="10737" width="9.140625" style="254"/>
    <col min="10738" max="10738" width="4" style="254" customWidth="1"/>
    <col min="10739" max="10739" width="11" style="254" customWidth="1"/>
    <col min="10740" max="10740" width="20.5703125" style="254" customWidth="1"/>
    <col min="10741" max="10741" width="7.140625" style="254" customWidth="1"/>
    <col min="10742" max="10742" width="10.140625" style="254" customWidth="1"/>
    <col min="10743" max="10743" width="10" style="254" customWidth="1"/>
    <col min="10744" max="10745" width="5.140625" style="254" customWidth="1"/>
    <col min="10746" max="10746" width="7.7109375" style="254" customWidth="1"/>
    <col min="10747" max="10752" width="5.42578125" style="254" customWidth="1"/>
    <col min="10753" max="10754" width="4.42578125" style="254" customWidth="1"/>
    <col min="10755" max="10755" width="6" style="254" customWidth="1"/>
    <col min="10756" max="10756" width="9.5703125" style="254" customWidth="1"/>
    <col min="10757" max="10757" width="9.42578125" style="254" customWidth="1"/>
    <col min="10758" max="10758" width="8.5703125" style="254" customWidth="1"/>
    <col min="10759" max="10759" width="5" style="254" customWidth="1"/>
    <col min="10760" max="10760" width="2.7109375" style="254" customWidth="1"/>
    <col min="10761" max="10761" width="6.42578125" style="254" customWidth="1"/>
    <col min="10762" max="10762" width="3.7109375" style="254" customWidth="1"/>
    <col min="10763" max="10763" width="5.42578125" style="254" customWidth="1"/>
    <col min="10764" max="10764" width="6.5703125" style="254" customWidth="1"/>
    <col min="10765" max="10765" width="9.140625" style="254" customWidth="1"/>
    <col min="10766" max="10766" width="10.85546875" style="254" customWidth="1"/>
    <col min="10767" max="10993" width="9.140625" style="254"/>
    <col min="10994" max="10994" width="4" style="254" customWidth="1"/>
    <col min="10995" max="10995" width="11" style="254" customWidth="1"/>
    <col min="10996" max="10996" width="20.5703125" style="254" customWidth="1"/>
    <col min="10997" max="10997" width="7.140625" style="254" customWidth="1"/>
    <col min="10998" max="10998" width="10.140625" style="254" customWidth="1"/>
    <col min="10999" max="10999" width="10" style="254" customWidth="1"/>
    <col min="11000" max="11001" width="5.140625" style="254" customWidth="1"/>
    <col min="11002" max="11002" width="7.7109375" style="254" customWidth="1"/>
    <col min="11003" max="11008" width="5.42578125" style="254" customWidth="1"/>
    <col min="11009" max="11010" width="4.42578125" style="254" customWidth="1"/>
    <col min="11011" max="11011" width="6" style="254" customWidth="1"/>
    <col min="11012" max="11012" width="9.5703125" style="254" customWidth="1"/>
    <col min="11013" max="11013" width="9.42578125" style="254" customWidth="1"/>
    <col min="11014" max="11014" width="8.5703125" style="254" customWidth="1"/>
    <col min="11015" max="11015" width="5" style="254" customWidth="1"/>
    <col min="11016" max="11016" width="2.7109375" style="254" customWidth="1"/>
    <col min="11017" max="11017" width="6.42578125" style="254" customWidth="1"/>
    <col min="11018" max="11018" width="3.7109375" style="254" customWidth="1"/>
    <col min="11019" max="11019" width="5.42578125" style="254" customWidth="1"/>
    <col min="11020" max="11020" width="6.5703125" style="254" customWidth="1"/>
    <col min="11021" max="11021" width="9.140625" style="254" customWidth="1"/>
    <col min="11022" max="11022" width="10.85546875" style="254" customWidth="1"/>
    <col min="11023" max="11249" width="9.140625" style="254"/>
    <col min="11250" max="11250" width="4" style="254" customWidth="1"/>
    <col min="11251" max="11251" width="11" style="254" customWidth="1"/>
    <col min="11252" max="11252" width="20.5703125" style="254" customWidth="1"/>
    <col min="11253" max="11253" width="7.140625" style="254" customWidth="1"/>
    <col min="11254" max="11254" width="10.140625" style="254" customWidth="1"/>
    <col min="11255" max="11255" width="10" style="254" customWidth="1"/>
    <col min="11256" max="11257" width="5.140625" style="254" customWidth="1"/>
    <col min="11258" max="11258" width="7.7109375" style="254" customWidth="1"/>
    <col min="11259" max="11264" width="5.42578125" style="254" customWidth="1"/>
    <col min="11265" max="11266" width="4.42578125" style="254" customWidth="1"/>
    <col min="11267" max="11267" width="6" style="254" customWidth="1"/>
    <col min="11268" max="11268" width="9.5703125" style="254" customWidth="1"/>
    <col min="11269" max="11269" width="9.42578125" style="254" customWidth="1"/>
    <col min="11270" max="11270" width="8.5703125" style="254" customWidth="1"/>
    <col min="11271" max="11271" width="5" style="254" customWidth="1"/>
    <col min="11272" max="11272" width="2.7109375" style="254" customWidth="1"/>
    <col min="11273" max="11273" width="6.42578125" style="254" customWidth="1"/>
    <col min="11274" max="11274" width="3.7109375" style="254" customWidth="1"/>
    <col min="11275" max="11275" width="5.42578125" style="254" customWidth="1"/>
    <col min="11276" max="11276" width="6.5703125" style="254" customWidth="1"/>
    <col min="11277" max="11277" width="9.140625" style="254" customWidth="1"/>
    <col min="11278" max="11278" width="10.85546875" style="254" customWidth="1"/>
    <col min="11279" max="11505" width="9.140625" style="254"/>
    <col min="11506" max="11506" width="4" style="254" customWidth="1"/>
    <col min="11507" max="11507" width="11" style="254" customWidth="1"/>
    <col min="11508" max="11508" width="20.5703125" style="254" customWidth="1"/>
    <col min="11509" max="11509" width="7.140625" style="254" customWidth="1"/>
    <col min="11510" max="11510" width="10.140625" style="254" customWidth="1"/>
    <col min="11511" max="11511" width="10" style="254" customWidth="1"/>
    <col min="11512" max="11513" width="5.140625" style="254" customWidth="1"/>
    <col min="11514" max="11514" width="7.7109375" style="254" customWidth="1"/>
    <col min="11515" max="11520" width="5.42578125" style="254" customWidth="1"/>
    <col min="11521" max="11522" width="4.42578125" style="254" customWidth="1"/>
    <col min="11523" max="11523" width="6" style="254" customWidth="1"/>
    <col min="11524" max="11524" width="9.5703125" style="254" customWidth="1"/>
    <col min="11525" max="11525" width="9.42578125" style="254" customWidth="1"/>
    <col min="11526" max="11526" width="8.5703125" style="254" customWidth="1"/>
    <col min="11527" max="11527" width="5" style="254" customWidth="1"/>
    <col min="11528" max="11528" width="2.7109375" style="254" customWidth="1"/>
    <col min="11529" max="11529" width="6.42578125" style="254" customWidth="1"/>
    <col min="11530" max="11530" width="3.7109375" style="254" customWidth="1"/>
    <col min="11531" max="11531" width="5.42578125" style="254" customWidth="1"/>
    <col min="11532" max="11532" width="6.5703125" style="254" customWidth="1"/>
    <col min="11533" max="11533" width="9.140625" style="254" customWidth="1"/>
    <col min="11534" max="11534" width="10.85546875" style="254" customWidth="1"/>
    <col min="11535" max="11761" width="9.140625" style="254"/>
    <col min="11762" max="11762" width="4" style="254" customWidth="1"/>
    <col min="11763" max="11763" width="11" style="254" customWidth="1"/>
    <col min="11764" max="11764" width="20.5703125" style="254" customWidth="1"/>
    <col min="11765" max="11765" width="7.140625" style="254" customWidth="1"/>
    <col min="11766" max="11766" width="10.140625" style="254" customWidth="1"/>
    <col min="11767" max="11767" width="10" style="254" customWidth="1"/>
    <col min="11768" max="11769" width="5.140625" style="254" customWidth="1"/>
    <col min="11770" max="11770" width="7.7109375" style="254" customWidth="1"/>
    <col min="11771" max="11776" width="5.42578125" style="254" customWidth="1"/>
    <col min="11777" max="11778" width="4.42578125" style="254" customWidth="1"/>
    <col min="11779" max="11779" width="6" style="254" customWidth="1"/>
    <col min="11780" max="11780" width="9.5703125" style="254" customWidth="1"/>
    <col min="11781" max="11781" width="9.42578125" style="254" customWidth="1"/>
    <col min="11782" max="11782" width="8.5703125" style="254" customWidth="1"/>
    <col min="11783" max="11783" width="5" style="254" customWidth="1"/>
    <col min="11784" max="11784" width="2.7109375" style="254" customWidth="1"/>
    <col min="11785" max="11785" width="6.42578125" style="254" customWidth="1"/>
    <col min="11786" max="11786" width="3.7109375" style="254" customWidth="1"/>
    <col min="11787" max="11787" width="5.42578125" style="254" customWidth="1"/>
    <col min="11788" max="11788" width="6.5703125" style="254" customWidth="1"/>
    <col min="11789" max="11789" width="9.140625" style="254" customWidth="1"/>
    <col min="11790" max="11790" width="10.85546875" style="254" customWidth="1"/>
    <col min="11791" max="12017" width="9.140625" style="254"/>
    <col min="12018" max="12018" width="4" style="254" customWidth="1"/>
    <col min="12019" max="12019" width="11" style="254" customWidth="1"/>
    <col min="12020" max="12020" width="20.5703125" style="254" customWidth="1"/>
    <col min="12021" max="12021" width="7.140625" style="254" customWidth="1"/>
    <col min="12022" max="12022" width="10.140625" style="254" customWidth="1"/>
    <col min="12023" max="12023" width="10" style="254" customWidth="1"/>
    <col min="12024" max="12025" width="5.140625" style="254" customWidth="1"/>
    <col min="12026" max="12026" width="7.7109375" style="254" customWidth="1"/>
    <col min="12027" max="12032" width="5.42578125" style="254" customWidth="1"/>
    <col min="12033" max="12034" width="4.42578125" style="254" customWidth="1"/>
    <col min="12035" max="12035" width="6" style="254" customWidth="1"/>
    <col min="12036" max="12036" width="9.5703125" style="254" customWidth="1"/>
    <col min="12037" max="12037" width="9.42578125" style="254" customWidth="1"/>
    <col min="12038" max="12038" width="8.5703125" style="254" customWidth="1"/>
    <col min="12039" max="12039" width="5" style="254" customWidth="1"/>
    <col min="12040" max="12040" width="2.7109375" style="254" customWidth="1"/>
    <col min="12041" max="12041" width="6.42578125" style="254" customWidth="1"/>
    <col min="12042" max="12042" width="3.7109375" style="254" customWidth="1"/>
    <col min="12043" max="12043" width="5.42578125" style="254" customWidth="1"/>
    <col min="12044" max="12044" width="6.5703125" style="254" customWidth="1"/>
    <col min="12045" max="12045" width="9.140625" style="254" customWidth="1"/>
    <col min="12046" max="12046" width="10.85546875" style="254" customWidth="1"/>
    <col min="12047" max="12273" width="9.140625" style="254"/>
    <col min="12274" max="12274" width="4" style="254" customWidth="1"/>
    <col min="12275" max="12275" width="11" style="254" customWidth="1"/>
    <col min="12276" max="12276" width="20.5703125" style="254" customWidth="1"/>
    <col min="12277" max="12277" width="7.140625" style="254" customWidth="1"/>
    <col min="12278" max="12278" width="10.140625" style="254" customWidth="1"/>
    <col min="12279" max="12279" width="10" style="254" customWidth="1"/>
    <col min="12280" max="12281" width="5.140625" style="254" customWidth="1"/>
    <col min="12282" max="12282" width="7.7109375" style="254" customWidth="1"/>
    <col min="12283" max="12288" width="5.42578125" style="254" customWidth="1"/>
    <col min="12289" max="12290" width="4.42578125" style="254" customWidth="1"/>
    <col min="12291" max="12291" width="6" style="254" customWidth="1"/>
    <col min="12292" max="12292" width="9.5703125" style="254" customWidth="1"/>
    <col min="12293" max="12293" width="9.42578125" style="254" customWidth="1"/>
    <col min="12294" max="12294" width="8.5703125" style="254" customWidth="1"/>
    <col min="12295" max="12295" width="5" style="254" customWidth="1"/>
    <col min="12296" max="12296" width="2.7109375" style="254" customWidth="1"/>
    <col min="12297" max="12297" width="6.42578125" style="254" customWidth="1"/>
    <col min="12298" max="12298" width="3.7109375" style="254" customWidth="1"/>
    <col min="12299" max="12299" width="5.42578125" style="254" customWidth="1"/>
    <col min="12300" max="12300" width="6.5703125" style="254" customWidth="1"/>
    <col min="12301" max="12301" width="9.140625" style="254" customWidth="1"/>
    <col min="12302" max="12302" width="10.85546875" style="254" customWidth="1"/>
    <col min="12303" max="12529" width="9.140625" style="254"/>
    <col min="12530" max="12530" width="4" style="254" customWidth="1"/>
    <col min="12531" max="12531" width="11" style="254" customWidth="1"/>
    <col min="12532" max="12532" width="20.5703125" style="254" customWidth="1"/>
    <col min="12533" max="12533" width="7.140625" style="254" customWidth="1"/>
    <col min="12534" max="12534" width="10.140625" style="254" customWidth="1"/>
    <col min="12535" max="12535" width="10" style="254" customWidth="1"/>
    <col min="12536" max="12537" width="5.140625" style="254" customWidth="1"/>
    <col min="12538" max="12538" width="7.7109375" style="254" customWidth="1"/>
    <col min="12539" max="12544" width="5.42578125" style="254" customWidth="1"/>
    <col min="12545" max="12546" width="4.42578125" style="254" customWidth="1"/>
    <col min="12547" max="12547" width="6" style="254" customWidth="1"/>
    <col min="12548" max="12548" width="9.5703125" style="254" customWidth="1"/>
    <col min="12549" max="12549" width="9.42578125" style="254" customWidth="1"/>
    <col min="12550" max="12550" width="8.5703125" style="254" customWidth="1"/>
    <col min="12551" max="12551" width="5" style="254" customWidth="1"/>
    <col min="12552" max="12552" width="2.7109375" style="254" customWidth="1"/>
    <col min="12553" max="12553" width="6.42578125" style="254" customWidth="1"/>
    <col min="12554" max="12554" width="3.7109375" style="254" customWidth="1"/>
    <col min="12555" max="12555" width="5.42578125" style="254" customWidth="1"/>
    <col min="12556" max="12556" width="6.5703125" style="254" customWidth="1"/>
    <col min="12557" max="12557" width="9.140625" style="254" customWidth="1"/>
    <col min="12558" max="12558" width="10.85546875" style="254" customWidth="1"/>
    <col min="12559" max="12785" width="9.140625" style="254"/>
    <col min="12786" max="12786" width="4" style="254" customWidth="1"/>
    <col min="12787" max="12787" width="11" style="254" customWidth="1"/>
    <col min="12788" max="12788" width="20.5703125" style="254" customWidth="1"/>
    <col min="12789" max="12789" width="7.140625" style="254" customWidth="1"/>
    <col min="12790" max="12790" width="10.140625" style="254" customWidth="1"/>
    <col min="12791" max="12791" width="10" style="254" customWidth="1"/>
    <col min="12792" max="12793" width="5.140625" style="254" customWidth="1"/>
    <col min="12794" max="12794" width="7.7109375" style="254" customWidth="1"/>
    <col min="12795" max="12800" width="5.42578125" style="254" customWidth="1"/>
    <col min="12801" max="12802" width="4.42578125" style="254" customWidth="1"/>
    <col min="12803" max="12803" width="6" style="254" customWidth="1"/>
    <col min="12804" max="12804" width="9.5703125" style="254" customWidth="1"/>
    <col min="12805" max="12805" width="9.42578125" style="254" customWidth="1"/>
    <col min="12806" max="12806" width="8.5703125" style="254" customWidth="1"/>
    <col min="12807" max="12807" width="5" style="254" customWidth="1"/>
    <col min="12808" max="12808" width="2.7109375" style="254" customWidth="1"/>
    <col min="12809" max="12809" width="6.42578125" style="254" customWidth="1"/>
    <col min="12810" max="12810" width="3.7109375" style="254" customWidth="1"/>
    <col min="12811" max="12811" width="5.42578125" style="254" customWidth="1"/>
    <col min="12812" max="12812" width="6.5703125" style="254" customWidth="1"/>
    <col min="12813" max="12813" width="9.140625" style="254" customWidth="1"/>
    <col min="12814" max="12814" width="10.85546875" style="254" customWidth="1"/>
    <col min="12815" max="13041" width="9.140625" style="254"/>
    <col min="13042" max="13042" width="4" style="254" customWidth="1"/>
    <col min="13043" max="13043" width="11" style="254" customWidth="1"/>
    <col min="13044" max="13044" width="20.5703125" style="254" customWidth="1"/>
    <col min="13045" max="13045" width="7.140625" style="254" customWidth="1"/>
    <col min="13046" max="13046" width="10.140625" style="254" customWidth="1"/>
    <col min="13047" max="13047" width="10" style="254" customWidth="1"/>
    <col min="13048" max="13049" width="5.140625" style="254" customWidth="1"/>
    <col min="13050" max="13050" width="7.7109375" style="254" customWidth="1"/>
    <col min="13051" max="13056" width="5.42578125" style="254" customWidth="1"/>
    <col min="13057" max="13058" width="4.42578125" style="254" customWidth="1"/>
    <col min="13059" max="13059" width="6" style="254" customWidth="1"/>
    <col min="13060" max="13060" width="9.5703125" style="254" customWidth="1"/>
    <col min="13061" max="13061" width="9.42578125" style="254" customWidth="1"/>
    <col min="13062" max="13062" width="8.5703125" style="254" customWidth="1"/>
    <col min="13063" max="13063" width="5" style="254" customWidth="1"/>
    <col min="13064" max="13064" width="2.7109375" style="254" customWidth="1"/>
    <col min="13065" max="13065" width="6.42578125" style="254" customWidth="1"/>
    <col min="13066" max="13066" width="3.7109375" style="254" customWidth="1"/>
    <col min="13067" max="13067" width="5.42578125" style="254" customWidth="1"/>
    <col min="13068" max="13068" width="6.5703125" style="254" customWidth="1"/>
    <col min="13069" max="13069" width="9.140625" style="254" customWidth="1"/>
    <col min="13070" max="13070" width="10.85546875" style="254" customWidth="1"/>
    <col min="13071" max="13297" width="9.140625" style="254"/>
    <col min="13298" max="13298" width="4" style="254" customWidth="1"/>
    <col min="13299" max="13299" width="11" style="254" customWidth="1"/>
    <col min="13300" max="13300" width="20.5703125" style="254" customWidth="1"/>
    <col min="13301" max="13301" width="7.140625" style="254" customWidth="1"/>
    <col min="13302" max="13302" width="10.140625" style="254" customWidth="1"/>
    <col min="13303" max="13303" width="10" style="254" customWidth="1"/>
    <col min="13304" max="13305" width="5.140625" style="254" customWidth="1"/>
    <col min="13306" max="13306" width="7.7109375" style="254" customWidth="1"/>
    <col min="13307" max="13312" width="5.42578125" style="254" customWidth="1"/>
    <col min="13313" max="13314" width="4.42578125" style="254" customWidth="1"/>
    <col min="13315" max="13315" width="6" style="254" customWidth="1"/>
    <col min="13316" max="13316" width="9.5703125" style="254" customWidth="1"/>
    <col min="13317" max="13317" width="9.42578125" style="254" customWidth="1"/>
    <col min="13318" max="13318" width="8.5703125" style="254" customWidth="1"/>
    <col min="13319" max="13319" width="5" style="254" customWidth="1"/>
    <col min="13320" max="13320" width="2.7109375" style="254" customWidth="1"/>
    <col min="13321" max="13321" width="6.42578125" style="254" customWidth="1"/>
    <col min="13322" max="13322" width="3.7109375" style="254" customWidth="1"/>
    <col min="13323" max="13323" width="5.42578125" style="254" customWidth="1"/>
    <col min="13324" max="13324" width="6.5703125" style="254" customWidth="1"/>
    <col min="13325" max="13325" width="9.140625" style="254" customWidth="1"/>
    <col min="13326" max="13326" width="10.85546875" style="254" customWidth="1"/>
    <col min="13327" max="13553" width="9.140625" style="254"/>
    <col min="13554" max="13554" width="4" style="254" customWidth="1"/>
    <col min="13555" max="13555" width="11" style="254" customWidth="1"/>
    <col min="13556" max="13556" width="20.5703125" style="254" customWidth="1"/>
    <col min="13557" max="13557" width="7.140625" style="254" customWidth="1"/>
    <col min="13558" max="13558" width="10.140625" style="254" customWidth="1"/>
    <col min="13559" max="13559" width="10" style="254" customWidth="1"/>
    <col min="13560" max="13561" width="5.140625" style="254" customWidth="1"/>
    <col min="13562" max="13562" width="7.7109375" style="254" customWidth="1"/>
    <col min="13563" max="13568" width="5.42578125" style="254" customWidth="1"/>
    <col min="13569" max="13570" width="4.42578125" style="254" customWidth="1"/>
    <col min="13571" max="13571" width="6" style="254" customWidth="1"/>
    <col min="13572" max="13572" width="9.5703125" style="254" customWidth="1"/>
    <col min="13573" max="13573" width="9.42578125" style="254" customWidth="1"/>
    <col min="13574" max="13574" width="8.5703125" style="254" customWidth="1"/>
    <col min="13575" max="13575" width="5" style="254" customWidth="1"/>
    <col min="13576" max="13576" width="2.7109375" style="254" customWidth="1"/>
    <col min="13577" max="13577" width="6.42578125" style="254" customWidth="1"/>
    <col min="13578" max="13578" width="3.7109375" style="254" customWidth="1"/>
    <col min="13579" max="13579" width="5.42578125" style="254" customWidth="1"/>
    <col min="13580" max="13580" width="6.5703125" style="254" customWidth="1"/>
    <col min="13581" max="13581" width="9.140625" style="254" customWidth="1"/>
    <col min="13582" max="13582" width="10.85546875" style="254" customWidth="1"/>
    <col min="13583" max="13809" width="9.140625" style="254"/>
    <col min="13810" max="13810" width="4" style="254" customWidth="1"/>
    <col min="13811" max="13811" width="11" style="254" customWidth="1"/>
    <col min="13812" max="13812" width="20.5703125" style="254" customWidth="1"/>
    <col min="13813" max="13813" width="7.140625" style="254" customWidth="1"/>
    <col min="13814" max="13814" width="10.140625" style="254" customWidth="1"/>
    <col min="13815" max="13815" width="10" style="254" customWidth="1"/>
    <col min="13816" max="13817" width="5.140625" style="254" customWidth="1"/>
    <col min="13818" max="13818" width="7.7109375" style="254" customWidth="1"/>
    <col min="13819" max="13824" width="5.42578125" style="254" customWidth="1"/>
    <col min="13825" max="13826" width="4.42578125" style="254" customWidth="1"/>
    <col min="13827" max="13827" width="6" style="254" customWidth="1"/>
    <col min="13828" max="13828" width="9.5703125" style="254" customWidth="1"/>
    <col min="13829" max="13829" width="9.42578125" style="254" customWidth="1"/>
    <col min="13830" max="13830" width="8.5703125" style="254" customWidth="1"/>
    <col min="13831" max="13831" width="5" style="254" customWidth="1"/>
    <col min="13832" max="13832" width="2.7109375" style="254" customWidth="1"/>
    <col min="13833" max="13833" width="6.42578125" style="254" customWidth="1"/>
    <col min="13834" max="13834" width="3.7109375" style="254" customWidth="1"/>
    <col min="13835" max="13835" width="5.42578125" style="254" customWidth="1"/>
    <col min="13836" max="13836" width="6.5703125" style="254" customWidth="1"/>
    <col min="13837" max="13837" width="9.140625" style="254" customWidth="1"/>
    <col min="13838" max="13838" width="10.85546875" style="254" customWidth="1"/>
    <col min="13839" max="14065" width="9.140625" style="254"/>
    <col min="14066" max="14066" width="4" style="254" customWidth="1"/>
    <col min="14067" max="14067" width="11" style="254" customWidth="1"/>
    <col min="14068" max="14068" width="20.5703125" style="254" customWidth="1"/>
    <col min="14069" max="14069" width="7.140625" style="254" customWidth="1"/>
    <col min="14070" max="14070" width="10.140625" style="254" customWidth="1"/>
    <col min="14071" max="14071" width="10" style="254" customWidth="1"/>
    <col min="14072" max="14073" width="5.140625" style="254" customWidth="1"/>
    <col min="14074" max="14074" width="7.7109375" style="254" customWidth="1"/>
    <col min="14075" max="14080" width="5.42578125" style="254" customWidth="1"/>
    <col min="14081" max="14082" width="4.42578125" style="254" customWidth="1"/>
    <col min="14083" max="14083" width="6" style="254" customWidth="1"/>
    <col min="14084" max="14084" width="9.5703125" style="254" customWidth="1"/>
    <col min="14085" max="14085" width="9.42578125" style="254" customWidth="1"/>
    <col min="14086" max="14086" width="8.5703125" style="254" customWidth="1"/>
    <col min="14087" max="14087" width="5" style="254" customWidth="1"/>
    <col min="14088" max="14088" width="2.7109375" style="254" customWidth="1"/>
    <col min="14089" max="14089" width="6.42578125" style="254" customWidth="1"/>
    <col min="14090" max="14090" width="3.7109375" style="254" customWidth="1"/>
    <col min="14091" max="14091" width="5.42578125" style="254" customWidth="1"/>
    <col min="14092" max="14092" width="6.5703125" style="254" customWidth="1"/>
    <col min="14093" max="14093" width="9.140625" style="254" customWidth="1"/>
    <col min="14094" max="14094" width="10.85546875" style="254" customWidth="1"/>
    <col min="14095" max="14321" width="9.140625" style="254"/>
    <col min="14322" max="14322" width="4" style="254" customWidth="1"/>
    <col min="14323" max="14323" width="11" style="254" customWidth="1"/>
    <col min="14324" max="14324" width="20.5703125" style="254" customWidth="1"/>
    <col min="14325" max="14325" width="7.140625" style="254" customWidth="1"/>
    <col min="14326" max="14326" width="10.140625" style="254" customWidth="1"/>
    <col min="14327" max="14327" width="10" style="254" customWidth="1"/>
    <col min="14328" max="14329" width="5.140625" style="254" customWidth="1"/>
    <col min="14330" max="14330" width="7.7109375" style="254" customWidth="1"/>
    <col min="14331" max="14336" width="5.42578125" style="254" customWidth="1"/>
    <col min="14337" max="14338" width="4.42578125" style="254" customWidth="1"/>
    <col min="14339" max="14339" width="6" style="254" customWidth="1"/>
    <col min="14340" max="14340" width="9.5703125" style="254" customWidth="1"/>
    <col min="14341" max="14341" width="9.42578125" style="254" customWidth="1"/>
    <col min="14342" max="14342" width="8.5703125" style="254" customWidth="1"/>
    <col min="14343" max="14343" width="5" style="254" customWidth="1"/>
    <col min="14344" max="14344" width="2.7109375" style="254" customWidth="1"/>
    <col min="14345" max="14345" width="6.42578125" style="254" customWidth="1"/>
    <col min="14346" max="14346" width="3.7109375" style="254" customWidth="1"/>
    <col min="14347" max="14347" width="5.42578125" style="254" customWidth="1"/>
    <col min="14348" max="14348" width="6.5703125" style="254" customWidth="1"/>
    <col min="14349" max="14349" width="9.140625" style="254" customWidth="1"/>
    <col min="14350" max="14350" width="10.85546875" style="254" customWidth="1"/>
    <col min="14351" max="14577" width="9.140625" style="254"/>
    <col min="14578" max="14578" width="4" style="254" customWidth="1"/>
    <col min="14579" max="14579" width="11" style="254" customWidth="1"/>
    <col min="14580" max="14580" width="20.5703125" style="254" customWidth="1"/>
    <col min="14581" max="14581" width="7.140625" style="254" customWidth="1"/>
    <col min="14582" max="14582" width="10.140625" style="254" customWidth="1"/>
    <col min="14583" max="14583" width="10" style="254" customWidth="1"/>
    <col min="14584" max="14585" width="5.140625" style="254" customWidth="1"/>
    <col min="14586" max="14586" width="7.7109375" style="254" customWidth="1"/>
    <col min="14587" max="14592" width="5.42578125" style="254" customWidth="1"/>
    <col min="14593" max="14594" width="4.42578125" style="254" customWidth="1"/>
    <col min="14595" max="14595" width="6" style="254" customWidth="1"/>
    <col min="14596" max="14596" width="9.5703125" style="254" customWidth="1"/>
    <col min="14597" max="14597" width="9.42578125" style="254" customWidth="1"/>
    <col min="14598" max="14598" width="8.5703125" style="254" customWidth="1"/>
    <col min="14599" max="14599" width="5" style="254" customWidth="1"/>
    <col min="14600" max="14600" width="2.7109375" style="254" customWidth="1"/>
    <col min="14601" max="14601" width="6.42578125" style="254" customWidth="1"/>
    <col min="14602" max="14602" width="3.7109375" style="254" customWidth="1"/>
    <col min="14603" max="14603" width="5.42578125" style="254" customWidth="1"/>
    <col min="14604" max="14604" width="6.5703125" style="254" customWidth="1"/>
    <col min="14605" max="14605" width="9.140625" style="254" customWidth="1"/>
    <col min="14606" max="14606" width="10.85546875" style="254" customWidth="1"/>
    <col min="14607" max="14833" width="9.140625" style="254"/>
    <col min="14834" max="14834" width="4" style="254" customWidth="1"/>
    <col min="14835" max="14835" width="11" style="254" customWidth="1"/>
    <col min="14836" max="14836" width="20.5703125" style="254" customWidth="1"/>
    <col min="14837" max="14837" width="7.140625" style="254" customWidth="1"/>
    <col min="14838" max="14838" width="10.140625" style="254" customWidth="1"/>
    <col min="14839" max="14839" width="10" style="254" customWidth="1"/>
    <col min="14840" max="14841" width="5.140625" style="254" customWidth="1"/>
    <col min="14842" max="14842" width="7.7109375" style="254" customWidth="1"/>
    <col min="14843" max="14848" width="5.42578125" style="254" customWidth="1"/>
    <col min="14849" max="14850" width="4.42578125" style="254" customWidth="1"/>
    <col min="14851" max="14851" width="6" style="254" customWidth="1"/>
    <col min="14852" max="14852" width="9.5703125" style="254" customWidth="1"/>
    <col min="14853" max="14853" width="9.42578125" style="254" customWidth="1"/>
    <col min="14854" max="14854" width="8.5703125" style="254" customWidth="1"/>
    <col min="14855" max="14855" width="5" style="254" customWidth="1"/>
    <col min="14856" max="14856" width="2.7109375" style="254" customWidth="1"/>
    <col min="14857" max="14857" width="6.42578125" style="254" customWidth="1"/>
    <col min="14858" max="14858" width="3.7109375" style="254" customWidth="1"/>
    <col min="14859" max="14859" width="5.42578125" style="254" customWidth="1"/>
    <col min="14860" max="14860" width="6.5703125" style="254" customWidth="1"/>
    <col min="14861" max="14861" width="9.140625" style="254" customWidth="1"/>
    <col min="14862" max="14862" width="10.85546875" style="254" customWidth="1"/>
    <col min="14863" max="15089" width="9.140625" style="254"/>
    <col min="15090" max="15090" width="4" style="254" customWidth="1"/>
    <col min="15091" max="15091" width="11" style="254" customWidth="1"/>
    <col min="15092" max="15092" width="20.5703125" style="254" customWidth="1"/>
    <col min="15093" max="15093" width="7.140625" style="254" customWidth="1"/>
    <col min="15094" max="15094" width="10.140625" style="254" customWidth="1"/>
    <col min="15095" max="15095" width="10" style="254" customWidth="1"/>
    <col min="15096" max="15097" width="5.140625" style="254" customWidth="1"/>
    <col min="15098" max="15098" width="7.7109375" style="254" customWidth="1"/>
    <col min="15099" max="15104" width="5.42578125" style="254" customWidth="1"/>
    <col min="15105" max="15106" width="4.42578125" style="254" customWidth="1"/>
    <col min="15107" max="15107" width="6" style="254" customWidth="1"/>
    <col min="15108" max="15108" width="9.5703125" style="254" customWidth="1"/>
    <col min="15109" max="15109" width="9.42578125" style="254" customWidth="1"/>
    <col min="15110" max="15110" width="8.5703125" style="254" customWidth="1"/>
    <col min="15111" max="15111" width="5" style="254" customWidth="1"/>
    <col min="15112" max="15112" width="2.7109375" style="254" customWidth="1"/>
    <col min="15113" max="15113" width="6.42578125" style="254" customWidth="1"/>
    <col min="15114" max="15114" width="3.7109375" style="254" customWidth="1"/>
    <col min="15115" max="15115" width="5.42578125" style="254" customWidth="1"/>
    <col min="15116" max="15116" width="6.5703125" style="254" customWidth="1"/>
    <col min="15117" max="15117" width="9.140625" style="254" customWidth="1"/>
    <col min="15118" max="15118" width="10.85546875" style="254" customWidth="1"/>
    <col min="15119" max="15345" width="9.140625" style="254"/>
    <col min="15346" max="15346" width="4" style="254" customWidth="1"/>
    <col min="15347" max="15347" width="11" style="254" customWidth="1"/>
    <col min="15348" max="15348" width="20.5703125" style="254" customWidth="1"/>
    <col min="15349" max="15349" width="7.140625" style="254" customWidth="1"/>
    <col min="15350" max="15350" width="10.140625" style="254" customWidth="1"/>
    <col min="15351" max="15351" width="10" style="254" customWidth="1"/>
    <col min="15352" max="15353" width="5.140625" style="254" customWidth="1"/>
    <col min="15354" max="15354" width="7.7109375" style="254" customWidth="1"/>
    <col min="15355" max="15360" width="5.42578125" style="254" customWidth="1"/>
    <col min="15361" max="15362" width="4.42578125" style="254" customWidth="1"/>
    <col min="15363" max="15363" width="6" style="254" customWidth="1"/>
    <col min="15364" max="15364" width="9.5703125" style="254" customWidth="1"/>
    <col min="15365" max="15365" width="9.42578125" style="254" customWidth="1"/>
    <col min="15366" max="15366" width="8.5703125" style="254" customWidth="1"/>
    <col min="15367" max="15367" width="5" style="254" customWidth="1"/>
    <col min="15368" max="15368" width="2.7109375" style="254" customWidth="1"/>
    <col min="15369" max="15369" width="6.42578125" style="254" customWidth="1"/>
    <col min="15370" max="15370" width="3.7109375" style="254" customWidth="1"/>
    <col min="15371" max="15371" width="5.42578125" style="254" customWidth="1"/>
    <col min="15372" max="15372" width="6.5703125" style="254" customWidth="1"/>
    <col min="15373" max="15373" width="9.140625" style="254" customWidth="1"/>
    <col min="15374" max="15374" width="10.85546875" style="254" customWidth="1"/>
    <col min="15375" max="15601" width="9.140625" style="254"/>
    <col min="15602" max="15602" width="4" style="254" customWidth="1"/>
    <col min="15603" max="15603" width="11" style="254" customWidth="1"/>
    <col min="15604" max="15604" width="20.5703125" style="254" customWidth="1"/>
    <col min="15605" max="15605" width="7.140625" style="254" customWidth="1"/>
    <col min="15606" max="15606" width="10.140625" style="254" customWidth="1"/>
    <col min="15607" max="15607" width="10" style="254" customWidth="1"/>
    <col min="15608" max="15609" width="5.140625" style="254" customWidth="1"/>
    <col min="15610" max="15610" width="7.7109375" style="254" customWidth="1"/>
    <col min="15611" max="15616" width="5.42578125" style="254" customWidth="1"/>
    <col min="15617" max="15618" width="4.42578125" style="254" customWidth="1"/>
    <col min="15619" max="15619" width="6" style="254" customWidth="1"/>
    <col min="15620" max="15620" width="9.5703125" style="254" customWidth="1"/>
    <col min="15621" max="15621" width="9.42578125" style="254" customWidth="1"/>
    <col min="15622" max="15622" width="8.5703125" style="254" customWidth="1"/>
    <col min="15623" max="15623" width="5" style="254" customWidth="1"/>
    <col min="15624" max="15624" width="2.7109375" style="254" customWidth="1"/>
    <col min="15625" max="15625" width="6.42578125" style="254" customWidth="1"/>
    <col min="15626" max="15626" width="3.7109375" style="254" customWidth="1"/>
    <col min="15627" max="15627" width="5.42578125" style="254" customWidth="1"/>
    <col min="15628" max="15628" width="6.5703125" style="254" customWidth="1"/>
    <col min="15629" max="15629" width="9.140625" style="254" customWidth="1"/>
    <col min="15630" max="15630" width="10.85546875" style="254" customWidth="1"/>
    <col min="15631" max="15857" width="9.140625" style="254"/>
    <col min="15858" max="15858" width="4" style="254" customWidth="1"/>
    <col min="15859" max="15859" width="11" style="254" customWidth="1"/>
    <col min="15860" max="15860" width="20.5703125" style="254" customWidth="1"/>
    <col min="15861" max="15861" width="7.140625" style="254" customWidth="1"/>
    <col min="15862" max="15862" width="10.140625" style="254" customWidth="1"/>
    <col min="15863" max="15863" width="10" style="254" customWidth="1"/>
    <col min="15864" max="15865" width="5.140625" style="254" customWidth="1"/>
    <col min="15866" max="15866" width="7.7109375" style="254" customWidth="1"/>
    <col min="15867" max="15872" width="5.42578125" style="254" customWidth="1"/>
    <col min="15873" max="15874" width="4.42578125" style="254" customWidth="1"/>
    <col min="15875" max="15875" width="6" style="254" customWidth="1"/>
    <col min="15876" max="15876" width="9.5703125" style="254" customWidth="1"/>
    <col min="15877" max="15877" width="9.42578125" style="254" customWidth="1"/>
    <col min="15878" max="15878" width="8.5703125" style="254" customWidth="1"/>
    <col min="15879" max="15879" width="5" style="254" customWidth="1"/>
    <col min="15880" max="15880" width="2.7109375" style="254" customWidth="1"/>
    <col min="15881" max="15881" width="6.42578125" style="254" customWidth="1"/>
    <col min="15882" max="15882" width="3.7109375" style="254" customWidth="1"/>
    <col min="15883" max="15883" width="5.42578125" style="254" customWidth="1"/>
    <col min="15884" max="15884" width="6.5703125" style="254" customWidth="1"/>
    <col min="15885" max="15885" width="9.140625" style="254" customWidth="1"/>
    <col min="15886" max="15886" width="10.85546875" style="254" customWidth="1"/>
    <col min="15887" max="16113" width="9.140625" style="254"/>
    <col min="16114" max="16114" width="4" style="254" customWidth="1"/>
    <col min="16115" max="16115" width="11" style="254" customWidth="1"/>
    <col min="16116" max="16116" width="20.5703125" style="254" customWidth="1"/>
    <col min="16117" max="16117" width="7.140625" style="254" customWidth="1"/>
    <col min="16118" max="16118" width="10.140625" style="254" customWidth="1"/>
    <col min="16119" max="16119" width="10" style="254" customWidth="1"/>
    <col min="16120" max="16121" width="5.140625" style="254" customWidth="1"/>
    <col min="16122" max="16122" width="7.7109375" style="254" customWidth="1"/>
    <col min="16123" max="16128" width="5.42578125" style="254" customWidth="1"/>
    <col min="16129" max="16130" width="4.42578125" style="254" customWidth="1"/>
    <col min="16131" max="16131" width="6" style="254" customWidth="1"/>
    <col min="16132" max="16132" width="9.5703125" style="254" customWidth="1"/>
    <col min="16133" max="16133" width="9.42578125" style="254" customWidth="1"/>
    <col min="16134" max="16134" width="8.5703125" style="254" customWidth="1"/>
    <col min="16135" max="16135" width="5" style="254" customWidth="1"/>
    <col min="16136" max="16136" width="2.7109375" style="254" customWidth="1"/>
    <col min="16137" max="16137" width="6.42578125" style="254" customWidth="1"/>
    <col min="16138" max="16138" width="3.7109375" style="254" customWidth="1"/>
    <col min="16139" max="16139" width="5.42578125" style="254" customWidth="1"/>
    <col min="16140" max="16140" width="6.5703125" style="254" customWidth="1"/>
    <col min="16141" max="16141" width="9.140625" style="254" customWidth="1"/>
    <col min="16142" max="16142" width="10.85546875" style="254" customWidth="1"/>
    <col min="16143" max="16384" width="9.140625" style="254"/>
  </cols>
  <sheetData>
    <row r="1" spans="1:30" s="250" customFormat="1" ht="26.25" customHeight="1">
      <c r="A1" s="250" t="s">
        <v>0</v>
      </c>
      <c r="D1" s="66"/>
      <c r="E1" s="67"/>
      <c r="F1" s="66"/>
      <c r="G1" s="66"/>
      <c r="H1" s="66"/>
      <c r="I1" s="68"/>
      <c r="J1" s="68"/>
      <c r="K1" s="68"/>
      <c r="L1" s="68" t="s">
        <v>1</v>
      </c>
      <c r="M1" s="68"/>
      <c r="N1" s="69"/>
      <c r="O1" s="69"/>
      <c r="P1" s="69"/>
      <c r="Q1" s="69"/>
      <c r="R1" s="69"/>
      <c r="S1" s="66"/>
      <c r="T1" s="66"/>
    </row>
    <row r="2" spans="1:30" s="251" customFormat="1" ht="21" customHeight="1">
      <c r="A2" s="251" t="s">
        <v>2</v>
      </c>
      <c r="D2" s="238"/>
      <c r="E2" s="242"/>
      <c r="F2" s="238"/>
      <c r="G2" s="238"/>
      <c r="H2" s="238"/>
      <c r="I2" s="240"/>
      <c r="J2" s="240"/>
      <c r="K2" s="240"/>
      <c r="L2" s="240" t="s">
        <v>3</v>
      </c>
      <c r="M2" s="240"/>
      <c r="N2" s="241"/>
      <c r="O2" s="241"/>
      <c r="P2" s="241"/>
      <c r="Q2" s="241"/>
      <c r="R2" s="241"/>
      <c r="S2" s="238"/>
      <c r="T2" s="238"/>
    </row>
    <row r="3" spans="1:30" s="251" customFormat="1" ht="21" customHeight="1">
      <c r="A3" s="238"/>
      <c r="B3" s="238"/>
      <c r="C3" s="238"/>
      <c r="D3" s="238"/>
      <c r="E3" s="242"/>
      <c r="F3" s="238"/>
      <c r="G3" s="238"/>
      <c r="H3" s="238"/>
      <c r="I3" s="240"/>
      <c r="J3" s="240"/>
      <c r="K3" s="240"/>
      <c r="L3" s="240" t="s">
        <v>376</v>
      </c>
      <c r="M3" s="240"/>
      <c r="N3" s="241"/>
      <c r="O3" s="241"/>
      <c r="P3" s="241"/>
      <c r="Q3" s="241"/>
      <c r="R3" s="241"/>
      <c r="S3" s="238"/>
      <c r="T3" s="238"/>
    </row>
    <row r="4" spans="1:30" s="252" customFormat="1" ht="7.5" customHeight="1">
      <c r="O4" s="253"/>
    </row>
    <row r="5" spans="1:30" ht="15.75" customHeight="1">
      <c r="A5" s="1012" t="s">
        <v>5</v>
      </c>
      <c r="B5" s="1013" t="s">
        <v>6</v>
      </c>
      <c r="C5" s="1014" t="s">
        <v>7</v>
      </c>
      <c r="D5" s="1015"/>
      <c r="E5" s="1016" t="s">
        <v>8</v>
      </c>
      <c r="F5" s="1012" t="s">
        <v>9</v>
      </c>
      <c r="G5" s="1008" t="s">
        <v>10</v>
      </c>
      <c r="H5" s="1008" t="s">
        <v>11</v>
      </c>
      <c r="I5" s="1008" t="s">
        <v>12</v>
      </c>
      <c r="J5" s="1009" t="s">
        <v>13</v>
      </c>
      <c r="K5" s="1009"/>
      <c r="L5" s="1009"/>
      <c r="M5" s="1009"/>
      <c r="N5" s="1010" t="s">
        <v>334</v>
      </c>
      <c r="O5" s="1011"/>
      <c r="P5" s="1007" t="s">
        <v>17</v>
      </c>
      <c r="Q5" s="1007" t="s">
        <v>18</v>
      </c>
      <c r="R5" s="1007" t="s">
        <v>19</v>
      </c>
      <c r="S5" s="1008" t="s">
        <v>20</v>
      </c>
      <c r="T5" s="1008" t="s">
        <v>21</v>
      </c>
    </row>
    <row r="6" spans="1:30" ht="28.5" customHeight="1">
      <c r="A6" s="992"/>
      <c r="B6" s="996"/>
      <c r="C6" s="1000"/>
      <c r="D6" s="1001"/>
      <c r="E6" s="1005"/>
      <c r="F6" s="992"/>
      <c r="G6" s="992"/>
      <c r="H6" s="985"/>
      <c r="I6" s="985"/>
      <c r="J6" s="982" t="s">
        <v>335</v>
      </c>
      <c r="K6" s="982" t="s">
        <v>336</v>
      </c>
      <c r="L6" s="982" t="s">
        <v>337</v>
      </c>
      <c r="M6" s="1007" t="s">
        <v>338</v>
      </c>
      <c r="N6" s="990"/>
      <c r="O6" s="991"/>
      <c r="P6" s="982"/>
      <c r="Q6" s="982"/>
      <c r="R6" s="982"/>
      <c r="S6" s="985"/>
      <c r="T6" s="985"/>
    </row>
    <row r="7" spans="1:30" ht="20.25" customHeight="1">
      <c r="A7" s="993"/>
      <c r="B7" s="997"/>
      <c r="C7" s="1002"/>
      <c r="D7" s="1003"/>
      <c r="E7" s="1006"/>
      <c r="F7" s="993"/>
      <c r="G7" s="993"/>
      <c r="H7" s="986"/>
      <c r="I7" s="986"/>
      <c r="J7" s="983"/>
      <c r="K7" s="983"/>
      <c r="L7" s="983"/>
      <c r="M7" s="983"/>
      <c r="N7" s="76" t="s">
        <v>27</v>
      </c>
      <c r="O7" s="76" t="s">
        <v>28</v>
      </c>
      <c r="P7" s="983"/>
      <c r="Q7" s="983"/>
      <c r="R7" s="983"/>
      <c r="S7" s="986"/>
      <c r="T7" s="986"/>
    </row>
    <row r="8" spans="1:30" ht="32.25" customHeight="1">
      <c r="A8" s="132"/>
      <c r="B8" s="255" t="s">
        <v>408</v>
      </c>
      <c r="C8" s="200"/>
      <c r="D8" s="201"/>
      <c r="E8" s="213"/>
      <c r="F8" s="202"/>
      <c r="G8" s="202"/>
      <c r="H8" s="202">
        <v>83</v>
      </c>
      <c r="I8" s="202">
        <v>84</v>
      </c>
      <c r="J8" s="203">
        <v>5</v>
      </c>
      <c r="K8" s="203">
        <v>1</v>
      </c>
      <c r="L8" s="202"/>
      <c r="M8" s="202"/>
      <c r="N8" s="202"/>
      <c r="O8" s="202"/>
      <c r="P8" s="204"/>
      <c r="Q8" s="204"/>
      <c r="R8" s="204"/>
      <c r="S8" s="205"/>
      <c r="T8" s="206"/>
    </row>
    <row r="9" spans="1:30" ht="31.5" customHeight="1">
      <c r="A9" s="87">
        <v>1</v>
      </c>
      <c r="B9" s="256">
        <v>171328816</v>
      </c>
      <c r="C9" s="215" t="s">
        <v>382</v>
      </c>
      <c r="D9" s="216" t="s">
        <v>383</v>
      </c>
      <c r="E9" s="27" t="s">
        <v>412</v>
      </c>
      <c r="F9" s="27" t="s">
        <v>65</v>
      </c>
      <c r="G9" s="217" t="s">
        <v>45</v>
      </c>
      <c r="H9" s="94">
        <v>89</v>
      </c>
      <c r="I9" s="95">
        <v>6.18</v>
      </c>
      <c r="J9" s="96">
        <v>6</v>
      </c>
      <c r="K9" s="96">
        <v>6.8</v>
      </c>
      <c r="L9" s="96">
        <v>5.5</v>
      </c>
      <c r="M9" s="257">
        <v>6.13</v>
      </c>
      <c r="N9" s="95">
        <v>6.38</v>
      </c>
      <c r="O9" s="95">
        <v>2.44</v>
      </c>
      <c r="P9" s="258" t="s">
        <v>46</v>
      </c>
      <c r="Q9" s="258" t="s">
        <v>46</v>
      </c>
      <c r="R9" s="27" t="s">
        <v>47</v>
      </c>
      <c r="S9" s="137"/>
      <c r="T9" s="670" t="s">
        <v>48</v>
      </c>
      <c r="U9" s="671" t="s">
        <v>638</v>
      </c>
      <c r="AD9" s="259"/>
    </row>
    <row r="10" spans="1:30" ht="31.5" customHeight="1">
      <c r="A10" s="103">
        <f>A9+1</f>
        <v>2</v>
      </c>
      <c r="B10" s="246">
        <v>171326103</v>
      </c>
      <c r="C10" s="218" t="s">
        <v>370</v>
      </c>
      <c r="D10" s="219" t="s">
        <v>125</v>
      </c>
      <c r="E10" s="42" t="s">
        <v>413</v>
      </c>
      <c r="F10" s="42" t="s">
        <v>51</v>
      </c>
      <c r="G10" s="220" t="s">
        <v>45</v>
      </c>
      <c r="H10" s="108">
        <v>82</v>
      </c>
      <c r="I10" s="109">
        <v>6.9</v>
      </c>
      <c r="J10" s="110">
        <v>6</v>
      </c>
      <c r="K10" s="110">
        <v>7</v>
      </c>
      <c r="L10" s="110">
        <v>5.5</v>
      </c>
      <c r="M10" s="260">
        <v>6.17</v>
      </c>
      <c r="N10" s="109">
        <v>6.85</v>
      </c>
      <c r="O10" s="109">
        <v>2.76</v>
      </c>
      <c r="P10" s="261" t="s">
        <v>46</v>
      </c>
      <c r="Q10" s="261" t="s">
        <v>46</v>
      </c>
      <c r="R10" s="42" t="s">
        <v>47</v>
      </c>
      <c r="S10" s="114"/>
      <c r="T10" s="670" t="s">
        <v>48</v>
      </c>
      <c r="U10" s="671" t="s">
        <v>638</v>
      </c>
      <c r="AD10" s="259"/>
    </row>
    <row r="11" spans="1:30" ht="31.5" customHeight="1">
      <c r="A11" s="103">
        <f>A10+1</f>
        <v>3</v>
      </c>
      <c r="B11" s="246">
        <v>171326135</v>
      </c>
      <c r="C11" s="218" t="s">
        <v>371</v>
      </c>
      <c r="D11" s="219" t="s">
        <v>236</v>
      </c>
      <c r="E11" s="42" t="s">
        <v>414</v>
      </c>
      <c r="F11" s="42" t="s">
        <v>44</v>
      </c>
      <c r="G11" s="220" t="s">
        <v>45</v>
      </c>
      <c r="H11" s="108">
        <v>86</v>
      </c>
      <c r="I11" s="109">
        <v>6.55</v>
      </c>
      <c r="J11" s="110">
        <v>6.8</v>
      </c>
      <c r="K11" s="110">
        <v>7.4</v>
      </c>
      <c r="L11" s="110">
        <v>8.8000000000000007</v>
      </c>
      <c r="M11" s="260">
        <v>6.9</v>
      </c>
      <c r="N11" s="109">
        <v>6.57</v>
      </c>
      <c r="O11" s="109">
        <v>2.58</v>
      </c>
      <c r="P11" s="261" t="s">
        <v>46</v>
      </c>
      <c r="Q11" s="261" t="s">
        <v>46</v>
      </c>
      <c r="R11" s="42" t="s">
        <v>47</v>
      </c>
      <c r="S11" s="114"/>
      <c r="T11" s="670" t="s">
        <v>48</v>
      </c>
      <c r="U11" s="671" t="s">
        <v>638</v>
      </c>
      <c r="AD11" s="259"/>
    </row>
    <row r="12" spans="1:30" ht="31.5" customHeight="1">
      <c r="A12" s="185">
        <f>A11+1</f>
        <v>4</v>
      </c>
      <c r="B12" s="262">
        <v>171326143</v>
      </c>
      <c r="C12" s="263" t="s">
        <v>415</v>
      </c>
      <c r="D12" s="221" t="s">
        <v>90</v>
      </c>
      <c r="E12" s="222" t="s">
        <v>416</v>
      </c>
      <c r="F12" s="222" t="s">
        <v>51</v>
      </c>
      <c r="G12" s="223" t="s">
        <v>45</v>
      </c>
      <c r="H12" s="192">
        <v>86</v>
      </c>
      <c r="I12" s="193">
        <v>6.54</v>
      </c>
      <c r="J12" s="194">
        <v>8</v>
      </c>
      <c r="K12" s="194">
        <v>9.1</v>
      </c>
      <c r="L12" s="194">
        <v>7.5</v>
      </c>
      <c r="M12" s="264">
        <v>8.18</v>
      </c>
      <c r="N12" s="193">
        <v>6.65</v>
      </c>
      <c r="O12" s="193">
        <v>2.64</v>
      </c>
      <c r="P12" s="265" t="s">
        <v>46</v>
      </c>
      <c r="Q12" s="265" t="s">
        <v>46</v>
      </c>
      <c r="R12" s="222" t="s">
        <v>47</v>
      </c>
      <c r="S12" s="197"/>
      <c r="T12" s="670" t="s">
        <v>48</v>
      </c>
      <c r="U12" s="671" t="s">
        <v>638</v>
      </c>
      <c r="AD12" s="259"/>
    </row>
    <row r="13" spans="1:30" ht="38.25" customHeight="1">
      <c r="A13" s="266"/>
      <c r="B13" s="267" t="s">
        <v>409</v>
      </c>
      <c r="C13" s="268"/>
      <c r="D13" s="268"/>
      <c r="E13" s="269"/>
      <c r="F13" s="269"/>
      <c r="G13" s="269"/>
      <c r="H13" s="269"/>
      <c r="I13" s="269"/>
      <c r="J13" s="269"/>
      <c r="K13" s="269"/>
      <c r="L13" s="269"/>
      <c r="M13" s="269"/>
      <c r="N13" s="269"/>
      <c r="O13" s="269"/>
      <c r="P13" s="269"/>
      <c r="Q13" s="269"/>
      <c r="R13" s="269"/>
      <c r="S13" s="269"/>
      <c r="T13" s="270"/>
      <c r="AD13" s="259"/>
    </row>
    <row r="14" spans="1:30" ht="32.25" customHeight="1">
      <c r="A14" s="271">
        <f>A13+1</f>
        <v>1</v>
      </c>
      <c r="B14" s="272">
        <v>171326050</v>
      </c>
      <c r="C14" s="273" t="s">
        <v>377</v>
      </c>
      <c r="D14" s="274" t="s">
        <v>417</v>
      </c>
      <c r="E14" s="275" t="s">
        <v>418</v>
      </c>
      <c r="F14" s="275" t="s">
        <v>227</v>
      </c>
      <c r="G14" s="276" t="s">
        <v>45</v>
      </c>
      <c r="H14" s="277">
        <v>82</v>
      </c>
      <c r="I14" s="278">
        <v>5.81</v>
      </c>
      <c r="J14" s="279">
        <v>6</v>
      </c>
      <c r="K14" s="279">
        <v>9.5</v>
      </c>
      <c r="L14" s="279">
        <v>5.5</v>
      </c>
      <c r="M14" s="280">
        <v>6.58</v>
      </c>
      <c r="N14" s="278">
        <v>5.86</v>
      </c>
      <c r="O14" s="278">
        <v>2.19</v>
      </c>
      <c r="P14" s="281" t="s">
        <v>46</v>
      </c>
      <c r="Q14" s="281" t="s">
        <v>46</v>
      </c>
      <c r="R14" s="275" t="s">
        <v>54</v>
      </c>
      <c r="S14" s="282" t="s">
        <v>410</v>
      </c>
      <c r="T14" s="283" t="s">
        <v>57</v>
      </c>
      <c r="U14" s="734" t="s">
        <v>781</v>
      </c>
      <c r="AD14" s="259"/>
    </row>
    <row r="15" spans="1:30" ht="38.25" customHeight="1">
      <c r="A15" s="266"/>
      <c r="B15" s="284" t="s">
        <v>364</v>
      </c>
      <c r="C15" s="268"/>
      <c r="D15" s="268"/>
      <c r="E15" s="269"/>
      <c r="F15" s="269"/>
      <c r="G15" s="269"/>
      <c r="H15" s="269"/>
      <c r="I15" s="269"/>
      <c r="J15" s="269"/>
      <c r="K15" s="269"/>
      <c r="L15" s="269"/>
      <c r="M15" s="269"/>
      <c r="N15" s="269"/>
      <c r="O15" s="269"/>
      <c r="P15" s="269"/>
      <c r="Q15" s="269"/>
      <c r="R15" s="269"/>
      <c r="S15" s="269"/>
      <c r="T15" s="270"/>
      <c r="AD15" s="259"/>
    </row>
    <row r="16" spans="1:30" ht="32.25" customHeight="1">
      <c r="A16" s="271">
        <f>A15+1</f>
        <v>1</v>
      </c>
      <c r="B16" s="272">
        <v>171326035</v>
      </c>
      <c r="C16" s="273" t="s">
        <v>368</v>
      </c>
      <c r="D16" s="274" t="s">
        <v>352</v>
      </c>
      <c r="E16" s="275" t="s">
        <v>419</v>
      </c>
      <c r="F16" s="275" t="s">
        <v>65</v>
      </c>
      <c r="G16" s="276" t="s">
        <v>45</v>
      </c>
      <c r="H16" s="277">
        <v>86</v>
      </c>
      <c r="I16" s="278">
        <v>6.51</v>
      </c>
      <c r="J16" s="279">
        <v>7</v>
      </c>
      <c r="K16" s="279">
        <v>6.5</v>
      </c>
      <c r="L16" s="279">
        <v>6</v>
      </c>
      <c r="M16" s="280">
        <v>6.92</v>
      </c>
      <c r="N16" s="278">
        <v>6.53</v>
      </c>
      <c r="O16" s="278">
        <v>2.56</v>
      </c>
      <c r="P16" s="281" t="s">
        <v>46</v>
      </c>
      <c r="Q16" s="281" t="s">
        <v>46</v>
      </c>
      <c r="R16" s="275" t="s">
        <v>47</v>
      </c>
      <c r="S16" s="282"/>
      <c r="T16" s="670" t="s">
        <v>48</v>
      </c>
      <c r="U16" s="671" t="s">
        <v>638</v>
      </c>
      <c r="AD16" s="259"/>
    </row>
    <row r="17" spans="1:30" ht="28.5" customHeight="1">
      <c r="A17" s="117"/>
      <c r="B17" s="117"/>
      <c r="C17" s="117"/>
      <c r="D17" s="117"/>
      <c r="E17" s="117"/>
      <c r="F17" s="117"/>
      <c r="G17" s="117"/>
      <c r="H17" s="117"/>
      <c r="I17" s="117"/>
      <c r="J17" s="117"/>
      <c r="K17" s="117"/>
      <c r="L17" s="117"/>
      <c r="M17" s="117"/>
      <c r="N17" s="285" t="s">
        <v>30</v>
      </c>
      <c r="O17" s="224"/>
      <c r="P17" s="199"/>
      <c r="Q17" s="117"/>
      <c r="R17" s="117"/>
      <c r="S17" s="117"/>
      <c r="T17" s="117"/>
      <c r="AD17" s="259"/>
    </row>
    <row r="18" spans="1:30" ht="27" customHeight="1">
      <c r="A18" s="286"/>
      <c r="B18" s="286" t="s">
        <v>31</v>
      </c>
      <c r="C18" s="286"/>
      <c r="D18" s="286"/>
      <c r="E18" s="286" t="s">
        <v>411</v>
      </c>
      <c r="G18" s="286"/>
      <c r="H18" s="286"/>
      <c r="I18" s="286" t="s">
        <v>33</v>
      </c>
      <c r="J18" s="117"/>
      <c r="K18" s="117"/>
      <c r="L18" s="117"/>
      <c r="M18" s="117"/>
      <c r="N18" s="121"/>
      <c r="O18" s="122" t="s">
        <v>34</v>
      </c>
      <c r="P18" s="225"/>
      <c r="Q18" s="117"/>
      <c r="R18" s="117"/>
      <c r="S18" s="117"/>
      <c r="T18" s="286"/>
      <c r="AD18" s="259"/>
    </row>
    <row r="19" spans="1:30" ht="21" customHeight="1">
      <c r="AD19" s="259"/>
    </row>
    <row r="20" spans="1:30" ht="21" customHeight="1">
      <c r="AD20" s="259"/>
    </row>
    <row r="21" spans="1:30" ht="21" customHeight="1">
      <c r="AD21" s="259"/>
    </row>
    <row r="22" spans="1:30" ht="21" customHeight="1">
      <c r="AD22" s="259"/>
    </row>
    <row r="23" spans="1:30" ht="21" customHeight="1">
      <c r="A23" s="287"/>
      <c r="B23" s="287" t="s">
        <v>35</v>
      </c>
      <c r="C23" s="287"/>
      <c r="D23" s="287"/>
      <c r="E23" s="287" t="s">
        <v>36</v>
      </c>
      <c r="G23" s="287"/>
      <c r="H23" s="287"/>
      <c r="I23" s="287" t="s">
        <v>37</v>
      </c>
      <c r="J23" s="287"/>
      <c r="K23" s="287"/>
      <c r="L23" s="287"/>
      <c r="M23" s="287"/>
      <c r="N23" s="287"/>
      <c r="O23" s="287"/>
      <c r="P23" s="287"/>
      <c r="Q23" s="287"/>
      <c r="R23" s="287"/>
      <c r="S23" s="287"/>
      <c r="T23" s="287"/>
      <c r="AD23" s="259"/>
    </row>
    <row r="24" spans="1:30" ht="21" customHeight="1">
      <c r="A24" s="287"/>
      <c r="B24" s="287"/>
      <c r="C24" s="287"/>
      <c r="D24" s="287"/>
      <c r="E24" s="287"/>
      <c r="G24" s="287"/>
      <c r="H24" s="287"/>
      <c r="I24" s="287"/>
      <c r="J24" s="287"/>
      <c r="K24" s="287"/>
      <c r="L24" s="287"/>
      <c r="M24" s="287"/>
      <c r="N24" s="287"/>
      <c r="O24" s="287"/>
      <c r="P24" s="287"/>
      <c r="Q24" s="287"/>
      <c r="R24" s="287"/>
      <c r="S24" s="287"/>
      <c r="T24" s="287"/>
      <c r="AD24" s="259"/>
    </row>
  </sheetData>
  <mergeCells count="19">
    <mergeCell ref="G5:G7"/>
    <mergeCell ref="A5:A7"/>
    <mergeCell ref="B5:B7"/>
    <mergeCell ref="C5:D7"/>
    <mergeCell ref="E5:E7"/>
    <mergeCell ref="F5:F7"/>
    <mergeCell ref="H5:H7"/>
    <mergeCell ref="I5:I7"/>
    <mergeCell ref="J5:M5"/>
    <mergeCell ref="N5:O6"/>
    <mergeCell ref="P5:P7"/>
    <mergeCell ref="R5:R7"/>
    <mergeCell ref="S5:S7"/>
    <mergeCell ref="T5:T7"/>
    <mergeCell ref="J6:J7"/>
    <mergeCell ref="K6:K7"/>
    <mergeCell ref="L6:L7"/>
    <mergeCell ref="M6:M7"/>
    <mergeCell ref="Q5:Q7"/>
  </mergeCells>
  <conditionalFormatting sqref="J9:L12 J14:L14">
    <cfRule type="cellIs" dxfId="292" priority="26" stopIfTrue="1" operator="lessThan">
      <formula>5</formula>
    </cfRule>
    <cfRule type="cellIs" dxfId="291" priority="27" stopIfTrue="1" operator="lessThan">
      <formula>5.5</formula>
    </cfRule>
  </conditionalFormatting>
  <conditionalFormatting sqref="T14">
    <cfRule type="cellIs" dxfId="290" priority="25" operator="between">
      <formula>0</formula>
      <formula>3.9</formula>
    </cfRule>
  </conditionalFormatting>
  <conditionalFormatting sqref="T14">
    <cfRule type="cellIs" dxfId="289" priority="24" operator="lessThan">
      <formula>5</formula>
    </cfRule>
  </conditionalFormatting>
  <conditionalFormatting sqref="T14">
    <cfRule type="cellIs" dxfId="288" priority="23" stopIfTrue="1" operator="notEqual">
      <formula>"CNTN"</formula>
    </cfRule>
  </conditionalFormatting>
  <conditionalFormatting sqref="P14:Q14 P9:Q12">
    <cfRule type="notContainsBlanks" priority="22" stopIfTrue="1">
      <formula>LEN(TRIM(P9))&gt;0</formula>
    </cfRule>
  </conditionalFormatting>
  <conditionalFormatting sqref="P14:Q14 P9:Q12">
    <cfRule type="cellIs" dxfId="287" priority="21" stopIfTrue="1" operator="equal">
      <formula>0</formula>
    </cfRule>
  </conditionalFormatting>
  <conditionalFormatting sqref="J16:L16">
    <cfRule type="cellIs" dxfId="286" priority="12" stopIfTrue="1" operator="lessThan">
      <formula>5</formula>
    </cfRule>
    <cfRule type="cellIs" dxfId="285" priority="13" stopIfTrue="1" operator="lessThan">
      <formula>5.5</formula>
    </cfRule>
  </conditionalFormatting>
  <conditionalFormatting sqref="P16:Q16">
    <cfRule type="notContainsBlanks" priority="8" stopIfTrue="1">
      <formula>LEN(TRIM(P16))&gt;0</formula>
    </cfRule>
  </conditionalFormatting>
  <conditionalFormatting sqref="P16:Q16">
    <cfRule type="cellIs" dxfId="284" priority="7" stopIfTrue="1" operator="equal">
      <formula>0</formula>
    </cfRule>
  </conditionalFormatting>
  <conditionalFormatting sqref="T9:T12">
    <cfRule type="cellIs" dxfId="283" priority="6" operator="between">
      <formula>0</formula>
      <formula>3.9</formula>
    </cfRule>
  </conditionalFormatting>
  <conditionalFormatting sqref="T9:T12">
    <cfRule type="cellIs" dxfId="282" priority="5" operator="lessThan">
      <formula>5</formula>
    </cfRule>
  </conditionalFormatting>
  <conditionalFormatting sqref="T9:T12">
    <cfRule type="cellIs" dxfId="281" priority="4" stopIfTrue="1" operator="notEqual">
      <formula>"CNTN"</formula>
    </cfRule>
  </conditionalFormatting>
  <conditionalFormatting sqref="T16">
    <cfRule type="cellIs" dxfId="280" priority="3" operator="between">
      <formula>0</formula>
      <formula>3.9</formula>
    </cfRule>
  </conditionalFormatting>
  <conditionalFormatting sqref="T16">
    <cfRule type="cellIs" dxfId="279" priority="2" operator="lessThan">
      <formula>5</formula>
    </cfRule>
  </conditionalFormatting>
  <conditionalFormatting sqref="T16">
    <cfRule type="cellIs" dxfId="278" priority="1" stopIfTrue="1" operator="notEqual">
      <formula>"CNTN"</formula>
    </cfRule>
  </conditionalFormatting>
  <pageMargins left="0.11811023622047245" right="0" top="7.874015748031496E-2" bottom="0" header="0" footer="0"/>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64"/>
  <sheetViews>
    <sheetView topLeftCell="A7" zoomScale="90" zoomScaleNormal="90" workbookViewId="0">
      <selection activeCell="R15" sqref="R15"/>
    </sheetView>
  </sheetViews>
  <sheetFormatPr defaultColWidth="9" defaultRowHeight="21" customHeight="1"/>
  <cols>
    <col min="1" max="1" width="4.140625" style="254" customWidth="1"/>
    <col min="2" max="2" width="10.7109375" style="254" customWidth="1"/>
    <col min="3" max="3" width="17.140625" style="254" customWidth="1"/>
    <col min="4" max="4" width="7" style="254" customWidth="1"/>
    <col min="5" max="5" width="9.7109375" style="254" customWidth="1"/>
    <col min="6" max="6" width="10.5703125" style="254" customWidth="1"/>
    <col min="7" max="7" width="6.42578125" style="254" customWidth="1"/>
    <col min="8" max="8" width="6.140625" style="254" customWidth="1"/>
    <col min="9" max="11" width="4.7109375" style="254" customWidth="1"/>
    <col min="12" max="12" width="6.140625" style="254" customWidth="1"/>
    <col min="13" max="13" width="6" style="254" customWidth="1"/>
    <col min="14" max="15" width="5.42578125" style="254" customWidth="1"/>
    <col min="16" max="16" width="5.7109375" style="254" customWidth="1"/>
    <col min="17" max="17" width="14" style="254" customWidth="1"/>
    <col min="18" max="18" width="10.7109375" style="254" customWidth="1"/>
    <col min="19" max="16384" width="9" style="254"/>
  </cols>
  <sheetData>
    <row r="1" spans="1:19" s="251" customFormat="1" ht="26.25" customHeight="1">
      <c r="A1" s="251" t="s">
        <v>0</v>
      </c>
      <c r="D1" s="238"/>
      <c r="E1" s="239"/>
      <c r="F1" s="238"/>
      <c r="G1" s="238"/>
      <c r="H1" s="240"/>
      <c r="I1" s="240"/>
      <c r="J1" s="240" t="s">
        <v>1</v>
      </c>
      <c r="K1" s="240"/>
      <c r="L1" s="241"/>
      <c r="M1" s="241"/>
      <c r="N1" s="241"/>
      <c r="O1" s="241"/>
      <c r="P1" s="241"/>
      <c r="Q1" s="238"/>
      <c r="R1" s="238"/>
    </row>
    <row r="2" spans="1:19" s="251" customFormat="1" ht="21" customHeight="1">
      <c r="A2" s="251" t="s">
        <v>2</v>
      </c>
      <c r="D2" s="238"/>
      <c r="E2" s="242"/>
      <c r="F2" s="238"/>
      <c r="G2" s="238"/>
      <c r="H2" s="240"/>
      <c r="I2" s="240"/>
      <c r="J2" s="240" t="s">
        <v>3</v>
      </c>
      <c r="K2" s="240"/>
      <c r="L2" s="241"/>
      <c r="M2" s="241"/>
      <c r="N2" s="241"/>
      <c r="O2" s="241"/>
      <c r="P2" s="241"/>
      <c r="Q2" s="238"/>
      <c r="R2" s="238"/>
    </row>
    <row r="3" spans="1:19" s="251" customFormat="1" ht="21" customHeight="1">
      <c r="A3" s="238"/>
      <c r="B3" s="238"/>
      <c r="C3" s="238"/>
      <c r="D3" s="238"/>
      <c r="E3" s="242"/>
      <c r="F3" s="238"/>
      <c r="G3" s="238"/>
      <c r="H3" s="240"/>
      <c r="I3" s="240"/>
      <c r="J3" s="240" t="s">
        <v>420</v>
      </c>
      <c r="K3" s="240"/>
      <c r="L3" s="241"/>
      <c r="M3" s="241"/>
      <c r="N3" s="241"/>
      <c r="O3" s="241"/>
      <c r="P3" s="241"/>
      <c r="Q3" s="238"/>
      <c r="R3" s="238"/>
    </row>
    <row r="4" spans="1:19" s="290" customFormat="1" ht="9" customHeight="1">
      <c r="E4" s="290">
        <v>4</v>
      </c>
      <c r="F4" s="290">
        <v>124</v>
      </c>
      <c r="G4" s="290">
        <v>123</v>
      </c>
      <c r="H4" s="290">
        <v>101</v>
      </c>
      <c r="I4" s="290">
        <v>105</v>
      </c>
      <c r="J4" s="290">
        <v>109</v>
      </c>
      <c r="K4" s="290">
        <v>110</v>
      </c>
      <c r="L4" s="290">
        <v>111</v>
      </c>
      <c r="M4" s="290">
        <v>36</v>
      </c>
      <c r="N4" s="290">
        <v>114</v>
      </c>
      <c r="O4" s="290">
        <v>115</v>
      </c>
    </row>
    <row r="5" spans="1:19" ht="21" customHeight="1">
      <c r="A5" s="1012" t="s">
        <v>5</v>
      </c>
      <c r="B5" s="1013" t="s">
        <v>6</v>
      </c>
      <c r="C5" s="1014" t="s">
        <v>7</v>
      </c>
      <c r="D5" s="1015"/>
      <c r="E5" s="1016" t="s">
        <v>8</v>
      </c>
      <c r="F5" s="1012" t="s">
        <v>9</v>
      </c>
      <c r="G5" s="1008" t="s">
        <v>10</v>
      </c>
      <c r="H5" s="1007" t="s">
        <v>421</v>
      </c>
      <c r="I5" s="987"/>
      <c r="J5" s="987"/>
      <c r="K5" s="987"/>
      <c r="L5" s="1010" t="s">
        <v>422</v>
      </c>
      <c r="M5" s="1011"/>
      <c r="N5" s="1007" t="s">
        <v>17</v>
      </c>
      <c r="O5" s="1007" t="s">
        <v>18</v>
      </c>
      <c r="P5" s="1007" t="s">
        <v>19</v>
      </c>
      <c r="Q5" s="1008" t="s">
        <v>20</v>
      </c>
      <c r="R5" s="1008" t="s">
        <v>21</v>
      </c>
    </row>
    <row r="6" spans="1:19" ht="28.5" customHeight="1">
      <c r="A6" s="992"/>
      <c r="B6" s="996"/>
      <c r="C6" s="1000"/>
      <c r="D6" s="1001"/>
      <c r="E6" s="1005"/>
      <c r="F6" s="992"/>
      <c r="G6" s="992"/>
      <c r="H6" s="982"/>
      <c r="I6" s="982" t="s">
        <v>423</v>
      </c>
      <c r="J6" s="982" t="s">
        <v>337</v>
      </c>
      <c r="K6" s="1007" t="s">
        <v>424</v>
      </c>
      <c r="L6" s="990"/>
      <c r="M6" s="991"/>
      <c r="N6" s="982"/>
      <c r="O6" s="982"/>
      <c r="P6" s="982"/>
      <c r="Q6" s="985"/>
      <c r="R6" s="985"/>
    </row>
    <row r="7" spans="1:19" ht="21" customHeight="1">
      <c r="A7" s="993"/>
      <c r="B7" s="997"/>
      <c r="C7" s="1002"/>
      <c r="D7" s="1003"/>
      <c r="E7" s="1006"/>
      <c r="F7" s="993"/>
      <c r="G7" s="993"/>
      <c r="H7" s="983"/>
      <c r="I7" s="983"/>
      <c r="J7" s="983"/>
      <c r="K7" s="983"/>
      <c r="L7" s="76" t="s">
        <v>27</v>
      </c>
      <c r="M7" s="76" t="s">
        <v>28</v>
      </c>
      <c r="N7" s="983"/>
      <c r="O7" s="983"/>
      <c r="P7" s="983"/>
      <c r="Q7" s="986"/>
      <c r="R7" s="986"/>
    </row>
    <row r="8" spans="1:19" ht="29.25" customHeight="1">
      <c r="A8" s="132"/>
      <c r="B8" s="293" t="s">
        <v>425</v>
      </c>
      <c r="C8" s="200"/>
      <c r="D8" s="201"/>
      <c r="E8" s="213"/>
      <c r="F8" s="294"/>
      <c r="G8" s="294"/>
      <c r="H8" s="294"/>
      <c r="I8" s="294"/>
      <c r="J8" s="294"/>
      <c r="K8" s="294"/>
      <c r="L8" s="294"/>
      <c r="M8" s="294"/>
      <c r="N8" s="295"/>
      <c r="O8" s="295"/>
      <c r="P8" s="295"/>
      <c r="Q8" s="296"/>
      <c r="R8" s="214"/>
    </row>
    <row r="9" spans="1:19" ht="25.5" customHeight="1">
      <c r="A9" s="226">
        <f t="shared" ref="A9" si="0">A8+1</f>
        <v>1</v>
      </c>
      <c r="B9" s="297">
        <v>1817217083</v>
      </c>
      <c r="C9" s="298" t="s">
        <v>426</v>
      </c>
      <c r="D9" s="298" t="s">
        <v>268</v>
      </c>
      <c r="E9" s="299" t="s">
        <v>502</v>
      </c>
      <c r="F9" s="300" t="s">
        <v>51</v>
      </c>
      <c r="G9" s="300" t="s">
        <v>68</v>
      </c>
      <c r="H9" s="229">
        <v>5.96</v>
      </c>
      <c r="I9" s="230">
        <v>8.1</v>
      </c>
      <c r="J9" s="230">
        <v>7</v>
      </c>
      <c r="K9" s="229">
        <v>8.1</v>
      </c>
      <c r="L9" s="229">
        <v>6.04</v>
      </c>
      <c r="M9" s="301">
        <v>2.25</v>
      </c>
      <c r="N9" s="302" t="s">
        <v>46</v>
      </c>
      <c r="O9" s="302" t="s">
        <v>46</v>
      </c>
      <c r="P9" s="300" t="s">
        <v>47</v>
      </c>
      <c r="Q9" s="303"/>
      <c r="R9" s="670" t="s">
        <v>48</v>
      </c>
      <c r="S9" s="671" t="s">
        <v>638</v>
      </c>
    </row>
    <row r="10" spans="1:19" ht="25.5" customHeight="1">
      <c r="A10" s="231">
        <f>A9+1</f>
        <v>2</v>
      </c>
      <c r="B10" s="305">
        <v>1816217011</v>
      </c>
      <c r="C10" s="306" t="s">
        <v>427</v>
      </c>
      <c r="D10" s="307" t="s">
        <v>163</v>
      </c>
      <c r="E10" s="308" t="s">
        <v>503</v>
      </c>
      <c r="F10" s="309" t="s">
        <v>51</v>
      </c>
      <c r="G10" s="309" t="s">
        <v>45</v>
      </c>
      <c r="H10" s="232">
        <v>6.12</v>
      </c>
      <c r="I10" s="233">
        <v>3.3</v>
      </c>
      <c r="J10" s="233">
        <v>7</v>
      </c>
      <c r="K10" s="232">
        <v>3.3</v>
      </c>
      <c r="L10" s="232">
        <v>6.02</v>
      </c>
      <c r="M10" s="310">
        <v>2.2200000000000002</v>
      </c>
      <c r="N10" s="311" t="s">
        <v>46</v>
      </c>
      <c r="O10" s="311" t="s">
        <v>46</v>
      </c>
      <c r="P10" s="309" t="s">
        <v>47</v>
      </c>
      <c r="Q10" s="312"/>
      <c r="R10" s="313" t="s">
        <v>40</v>
      </c>
      <c r="S10" s="672" t="s">
        <v>639</v>
      </c>
    </row>
    <row r="11" spans="1:19" ht="25.5" customHeight="1">
      <c r="A11" s="231">
        <f t="shared" ref="A11:A37" si="1">A10+1</f>
        <v>3</v>
      </c>
      <c r="B11" s="305">
        <v>1816217014</v>
      </c>
      <c r="C11" s="306" t="s">
        <v>428</v>
      </c>
      <c r="D11" s="307" t="s">
        <v>293</v>
      </c>
      <c r="E11" s="308" t="s">
        <v>504</v>
      </c>
      <c r="F11" s="309" t="s">
        <v>51</v>
      </c>
      <c r="G11" s="309" t="s">
        <v>45</v>
      </c>
      <c r="H11" s="232">
        <v>6.32</v>
      </c>
      <c r="I11" s="233">
        <v>1.1000000000000001</v>
      </c>
      <c r="J11" s="233">
        <v>1</v>
      </c>
      <c r="K11" s="232">
        <v>1.1000000000000001</v>
      </c>
      <c r="L11" s="232">
        <v>6.13</v>
      </c>
      <c r="M11" s="310">
        <v>2.31</v>
      </c>
      <c r="N11" s="311" t="s">
        <v>46</v>
      </c>
      <c r="O11" s="311" t="s">
        <v>46</v>
      </c>
      <c r="P11" s="309" t="s">
        <v>47</v>
      </c>
      <c r="Q11" s="312"/>
      <c r="R11" s="313" t="s">
        <v>40</v>
      </c>
      <c r="S11" s="672" t="s">
        <v>639</v>
      </c>
    </row>
    <row r="12" spans="1:19" ht="25.5" customHeight="1">
      <c r="A12" s="234">
        <f t="shared" si="1"/>
        <v>4</v>
      </c>
      <c r="B12" s="314">
        <v>1816217023</v>
      </c>
      <c r="C12" s="315" t="s">
        <v>429</v>
      </c>
      <c r="D12" s="316" t="s">
        <v>106</v>
      </c>
      <c r="E12" s="317" t="s">
        <v>505</v>
      </c>
      <c r="F12" s="318" t="s">
        <v>51</v>
      </c>
      <c r="G12" s="318" t="s">
        <v>45</v>
      </c>
      <c r="H12" s="235">
        <v>6.27</v>
      </c>
      <c r="I12" s="236">
        <v>8</v>
      </c>
      <c r="J12" s="236">
        <v>5.5</v>
      </c>
      <c r="K12" s="235">
        <v>8</v>
      </c>
      <c r="L12" s="235">
        <v>6.34</v>
      </c>
      <c r="M12" s="319">
        <v>2.44</v>
      </c>
      <c r="N12" s="320" t="s">
        <v>46</v>
      </c>
      <c r="O12" s="320" t="s">
        <v>46</v>
      </c>
      <c r="P12" s="318" t="s">
        <v>47</v>
      </c>
      <c r="Q12" s="321"/>
      <c r="R12" s="670" t="s">
        <v>48</v>
      </c>
      <c r="S12" s="671" t="s">
        <v>638</v>
      </c>
    </row>
    <row r="13" spans="1:19" ht="31.5" customHeight="1">
      <c r="A13" s="266"/>
      <c r="B13" s="323" t="s">
        <v>366</v>
      </c>
      <c r="C13" s="324"/>
      <c r="D13" s="324"/>
      <c r="E13" s="324"/>
      <c r="F13" s="324"/>
      <c r="G13" s="324"/>
      <c r="H13" s="324"/>
      <c r="I13" s="324"/>
      <c r="J13" s="324"/>
      <c r="K13" s="324"/>
      <c r="L13" s="324"/>
      <c r="M13" s="324"/>
      <c r="N13" s="324"/>
      <c r="O13" s="324"/>
      <c r="P13" s="324"/>
      <c r="Q13" s="324"/>
      <c r="R13" s="324"/>
    </row>
    <row r="14" spans="1:19" ht="25.5" customHeight="1">
      <c r="A14" s="226">
        <v>1</v>
      </c>
      <c r="B14" s="297">
        <v>1816217079</v>
      </c>
      <c r="C14" s="298" t="s">
        <v>430</v>
      </c>
      <c r="D14" s="325" t="s">
        <v>173</v>
      </c>
      <c r="E14" s="299" t="s">
        <v>506</v>
      </c>
      <c r="F14" s="300" t="s">
        <v>51</v>
      </c>
      <c r="G14" s="300" t="s">
        <v>45</v>
      </c>
      <c r="H14" s="229">
        <v>5.97</v>
      </c>
      <c r="I14" s="230">
        <v>4.3</v>
      </c>
      <c r="J14" s="230">
        <v>6.5</v>
      </c>
      <c r="K14" s="229">
        <v>4.3</v>
      </c>
      <c r="L14" s="229">
        <v>5.91</v>
      </c>
      <c r="M14" s="301">
        <v>2.21</v>
      </c>
      <c r="N14" s="302" t="s">
        <v>46</v>
      </c>
      <c r="O14" s="302" t="s">
        <v>46</v>
      </c>
      <c r="P14" s="300" t="s">
        <v>47</v>
      </c>
      <c r="Q14" s="326" t="s">
        <v>431</v>
      </c>
      <c r="R14" s="304" t="s">
        <v>40</v>
      </c>
      <c r="S14" s="672" t="s">
        <v>639</v>
      </c>
    </row>
    <row r="15" spans="1:19" ht="25.5" customHeight="1">
      <c r="A15" s="231">
        <f>A14+1</f>
        <v>2</v>
      </c>
      <c r="B15" s="305">
        <v>1817217077</v>
      </c>
      <c r="C15" s="306" t="s">
        <v>432</v>
      </c>
      <c r="D15" s="307" t="s">
        <v>433</v>
      </c>
      <c r="E15" s="308" t="s">
        <v>507</v>
      </c>
      <c r="F15" s="309" t="s">
        <v>51</v>
      </c>
      <c r="G15" s="309" t="s">
        <v>68</v>
      </c>
      <c r="H15" s="232">
        <v>5.4</v>
      </c>
      <c r="I15" s="233">
        <v>6.3</v>
      </c>
      <c r="J15" s="233">
        <v>5.5</v>
      </c>
      <c r="K15" s="232">
        <v>6.3</v>
      </c>
      <c r="L15" s="232">
        <v>5.43</v>
      </c>
      <c r="M15" s="310">
        <v>1.94</v>
      </c>
      <c r="N15" s="311" t="s">
        <v>46</v>
      </c>
      <c r="O15" s="311" t="s">
        <v>46</v>
      </c>
      <c r="P15" s="309" t="s">
        <v>54</v>
      </c>
      <c r="Q15" s="327" t="s">
        <v>434</v>
      </c>
      <c r="R15" s="313" t="s">
        <v>57</v>
      </c>
      <c r="S15" s="672" t="s">
        <v>639</v>
      </c>
    </row>
    <row r="16" spans="1:19" ht="25.5" customHeight="1">
      <c r="A16" s="234">
        <f>A15+1</f>
        <v>3</v>
      </c>
      <c r="B16" s="314">
        <v>1816217048</v>
      </c>
      <c r="C16" s="315" t="s">
        <v>435</v>
      </c>
      <c r="D16" s="316" t="s">
        <v>125</v>
      </c>
      <c r="E16" s="317" t="s">
        <v>508</v>
      </c>
      <c r="F16" s="318" t="s">
        <v>51</v>
      </c>
      <c r="G16" s="318" t="s">
        <v>45</v>
      </c>
      <c r="H16" s="235">
        <v>6.05</v>
      </c>
      <c r="I16" s="236">
        <v>0</v>
      </c>
      <c r="J16" s="236">
        <v>0</v>
      </c>
      <c r="K16" s="235">
        <v>0</v>
      </c>
      <c r="L16" s="235">
        <v>5.84</v>
      </c>
      <c r="M16" s="319">
        <v>2.2599999999999998</v>
      </c>
      <c r="N16" s="320" t="s">
        <v>46</v>
      </c>
      <c r="O16" s="320" t="s">
        <v>46</v>
      </c>
      <c r="P16" s="318" t="s">
        <v>47</v>
      </c>
      <c r="Q16" s="328" t="s">
        <v>436</v>
      </c>
      <c r="R16" s="322" t="s">
        <v>40</v>
      </c>
      <c r="S16" s="672" t="s">
        <v>639</v>
      </c>
    </row>
    <row r="17" spans="1:18" s="324" customFormat="1" ht="23.25" customHeight="1">
      <c r="A17" s="208"/>
      <c r="B17" s="329"/>
      <c r="C17" s="330"/>
      <c r="D17" s="331"/>
      <c r="E17" s="209"/>
      <c r="F17" s="210"/>
      <c r="G17" s="210"/>
      <c r="H17" s="207"/>
      <c r="I17" s="207"/>
      <c r="J17" s="207"/>
      <c r="K17" s="207"/>
      <c r="L17" s="207"/>
      <c r="M17" s="332"/>
      <c r="N17" s="333" t="s">
        <v>437</v>
      </c>
      <c r="O17" s="334"/>
      <c r="P17" s="334"/>
      <c r="Q17" s="211"/>
      <c r="R17" s="207"/>
    </row>
    <row r="18" spans="1:18" s="324" customFormat="1" ht="23.25" customHeight="1">
      <c r="A18" s="286"/>
      <c r="B18" s="286" t="s">
        <v>31</v>
      </c>
      <c r="C18" s="286"/>
      <c r="D18" s="286" t="s">
        <v>32</v>
      </c>
      <c r="E18" s="286"/>
      <c r="F18" s="286"/>
      <c r="G18" s="286"/>
      <c r="H18" s="286"/>
      <c r="I18" s="286" t="s">
        <v>33</v>
      </c>
      <c r="J18" s="286"/>
      <c r="K18" s="286"/>
      <c r="L18" s="286"/>
      <c r="M18" s="286"/>
      <c r="N18" s="286"/>
      <c r="O18" s="286" t="s">
        <v>34</v>
      </c>
      <c r="P18" s="286"/>
      <c r="Q18" s="286"/>
      <c r="R18" s="286"/>
    </row>
    <row r="19" spans="1:18" s="324" customFormat="1" ht="23.25" customHeight="1">
      <c r="A19" s="254"/>
      <c r="B19" s="254"/>
      <c r="C19" s="254"/>
      <c r="D19" s="254"/>
      <c r="E19" s="254"/>
      <c r="F19" s="254"/>
      <c r="G19" s="254"/>
      <c r="H19" s="254"/>
      <c r="I19" s="254"/>
      <c r="J19" s="254"/>
      <c r="K19" s="254"/>
      <c r="L19" s="254"/>
      <c r="M19" s="254"/>
      <c r="N19" s="254"/>
      <c r="O19" s="254"/>
      <c r="P19" s="254"/>
      <c r="Q19" s="254"/>
      <c r="R19" s="254"/>
    </row>
    <row r="20" spans="1:18" s="324" customFormat="1" ht="23.25" customHeight="1">
      <c r="A20" s="254"/>
      <c r="B20" s="254"/>
      <c r="C20" s="254"/>
      <c r="D20" s="254"/>
      <c r="E20" s="254"/>
      <c r="F20" s="254"/>
      <c r="G20" s="254"/>
      <c r="H20" s="254"/>
      <c r="I20" s="254"/>
      <c r="J20" s="254"/>
      <c r="K20" s="254"/>
      <c r="L20" s="254"/>
      <c r="M20" s="254"/>
      <c r="N20" s="254"/>
      <c r="O20" s="254"/>
      <c r="P20" s="254"/>
      <c r="Q20" s="254"/>
      <c r="R20" s="254"/>
    </row>
    <row r="21" spans="1:18" s="324" customFormat="1" ht="23.25" customHeight="1">
      <c r="A21" s="254"/>
      <c r="B21" s="254"/>
      <c r="C21" s="254"/>
      <c r="D21" s="254"/>
      <c r="E21" s="254"/>
      <c r="F21" s="254"/>
      <c r="G21" s="254"/>
      <c r="H21" s="254"/>
      <c r="I21" s="254"/>
      <c r="J21" s="254"/>
      <c r="K21" s="254"/>
      <c r="L21" s="254"/>
      <c r="M21" s="254"/>
      <c r="N21" s="254"/>
      <c r="O21" s="254"/>
      <c r="P21" s="254"/>
      <c r="Q21" s="254"/>
      <c r="R21" s="254"/>
    </row>
    <row r="22" spans="1:18" s="324" customFormat="1" ht="23.25" customHeight="1">
      <c r="A22" s="254"/>
      <c r="B22" s="254"/>
      <c r="C22" s="254"/>
      <c r="D22" s="254"/>
      <c r="E22" s="254"/>
      <c r="F22" s="254"/>
      <c r="G22" s="254"/>
      <c r="H22" s="254"/>
      <c r="I22" s="254"/>
      <c r="J22" s="254"/>
      <c r="K22" s="254"/>
      <c r="L22" s="254"/>
      <c r="M22" s="254"/>
      <c r="N22" s="254"/>
      <c r="O22" s="254"/>
      <c r="P22" s="254"/>
      <c r="Q22" s="254"/>
      <c r="R22" s="254"/>
    </row>
    <row r="23" spans="1:18" s="324" customFormat="1" ht="23.25" customHeight="1">
      <c r="A23" s="254"/>
      <c r="B23" s="335" t="s">
        <v>35</v>
      </c>
      <c r="C23" s="335"/>
      <c r="D23" s="335" t="s">
        <v>36</v>
      </c>
      <c r="E23" s="336"/>
      <c r="F23" s="335"/>
      <c r="G23" s="335"/>
      <c r="H23" s="335"/>
      <c r="I23" s="335" t="s">
        <v>37</v>
      </c>
      <c r="J23" s="254"/>
      <c r="K23" s="335"/>
      <c r="L23" s="337"/>
      <c r="M23" s="254"/>
      <c r="N23" s="254"/>
      <c r="O23" s="254"/>
      <c r="P23" s="254"/>
      <c r="Q23" s="254"/>
      <c r="R23" s="254"/>
    </row>
    <row r="24" spans="1:18" s="324" customFormat="1" ht="23.25" customHeight="1"/>
    <row r="25" spans="1:18" s="324" customFormat="1" ht="23.25" customHeight="1"/>
    <row r="26" spans="1:18" s="324" customFormat="1" ht="23.25" customHeight="1"/>
    <row r="27" spans="1:18" s="324" customFormat="1" ht="23.25" hidden="1" customHeight="1"/>
    <row r="28" spans="1:18" s="324" customFormat="1" ht="23.25" hidden="1" customHeight="1"/>
    <row r="29" spans="1:18" ht="29.25" hidden="1" customHeight="1">
      <c r="A29" s="132"/>
      <c r="B29" s="338" t="s">
        <v>366</v>
      </c>
      <c r="C29" s="200"/>
      <c r="D29" s="201"/>
      <c r="E29" s="213"/>
      <c r="F29" s="294"/>
      <c r="G29" s="294"/>
      <c r="H29" s="294"/>
      <c r="I29" s="294"/>
      <c r="J29" s="294"/>
      <c r="K29" s="294"/>
      <c r="L29" s="294"/>
      <c r="M29" s="294"/>
      <c r="N29" s="295"/>
      <c r="O29" s="295"/>
      <c r="P29" s="295"/>
      <c r="Q29" s="296"/>
      <c r="R29" s="214"/>
    </row>
    <row r="30" spans="1:18" ht="26.25" hidden="1" customHeight="1">
      <c r="A30" s="231">
        <f t="shared" si="1"/>
        <v>1</v>
      </c>
      <c r="B30" s="305">
        <v>1817217045</v>
      </c>
      <c r="C30" s="306" t="s">
        <v>438</v>
      </c>
      <c r="D30" s="306" t="s">
        <v>134</v>
      </c>
      <c r="E30" s="308" t="str">
        <f>VLOOKUP(B30,[1]C18KCDB!$B$7:$XFA$1048576,4,0)</f>
        <v>21/02/1989</v>
      </c>
      <c r="F30" s="309" t="str">
        <f>VLOOKUP(B30,[1]C18KCDB!$B$7:$XFA$1048576,124,0)</f>
        <v>Đà Nẵng</v>
      </c>
      <c r="G30" s="309" t="str">
        <f>VLOOKUP(B30,[1]C18KCDB!$B$7:$XFA$1048576,123,0)</f>
        <v>Nam</v>
      </c>
      <c r="H30" s="232">
        <f>VLOOKUP(B30,[1]C18KCDB!$B$7:$XFA$1048576,101,0)</f>
        <v>6.22</v>
      </c>
      <c r="I30" s="233">
        <f>VLOOKUP(B30,[1]C18KCDB!$B$7:$XFA$1048576,105,0)</f>
        <v>8.6</v>
      </c>
      <c r="J30" s="233">
        <f>VLOOKUP(B30,[1]C18KCDB!$B$7:$XFA$1048576,109,0)</f>
        <v>8</v>
      </c>
      <c r="K30" s="232">
        <f>VLOOKUP(B30,[1]C18KCDB!$B$7:$XFA$1048576,110,0)</f>
        <v>8.6</v>
      </c>
      <c r="L30" s="232">
        <f>VLOOKUP(B30,[1]C18KCDB!$B$7:$XFA$1048576,111,0)</f>
        <v>6.31</v>
      </c>
      <c r="M30" s="310">
        <f>VLOOKUP(B30,[1]quidoi!$B$17:$CO$153,36,0)</f>
        <v>2.4300000000000002</v>
      </c>
      <c r="N30" s="311" t="str">
        <f>VLOOKUP(B30,[1]C18KCDB!$B$7:$XFA$1048576,114,0)</f>
        <v>Đ</v>
      </c>
      <c r="O30" s="311" t="str">
        <f>VLOOKUP(B30,[1]C18KCDB!$B$7:$XFA$1048576,115,0)</f>
        <v>Đ</v>
      </c>
      <c r="P30" s="339"/>
      <c r="Q30" s="340" t="s">
        <v>439</v>
      </c>
      <c r="R30" s="313" t="e">
        <f>#REF!</f>
        <v>#REF!</v>
      </c>
    </row>
    <row r="31" spans="1:18" ht="26.25" hidden="1" customHeight="1">
      <c r="A31" s="231">
        <f t="shared" si="1"/>
        <v>2</v>
      </c>
      <c r="B31" s="305">
        <v>1816217086</v>
      </c>
      <c r="C31" s="306" t="s">
        <v>440</v>
      </c>
      <c r="D31" s="306" t="s">
        <v>383</v>
      </c>
      <c r="E31" s="308" t="str">
        <f>VLOOKUP(B31,[1]C18KCDB!$B$7:$XFA$1048576,4,0)</f>
        <v>24/08/1992</v>
      </c>
      <c r="F31" s="309" t="str">
        <f>VLOOKUP(B31,[1]C18KCDB!$B$7:$XFA$1048576,124,0)</f>
        <v>Gia Lai</v>
      </c>
      <c r="G31" s="309" t="str">
        <f>VLOOKUP(B31,[1]C18KCDB!$B$7:$XFA$1048576,123,0)</f>
        <v>Nữ</v>
      </c>
      <c r="H31" s="232">
        <f>VLOOKUP(B31,[1]C18KCDB!$B$7:$XFA$1048576,101,0)</f>
        <v>5.74</v>
      </c>
      <c r="I31" s="233">
        <f>VLOOKUP(B31,[1]C18KCDB!$B$7:$XFA$1048576,105,0)</f>
        <v>6.1</v>
      </c>
      <c r="J31" s="233">
        <f>VLOOKUP(B31,[1]C18KCDB!$B$7:$XFA$1048576,109,0)</f>
        <v>6.3</v>
      </c>
      <c r="K31" s="232">
        <f>VLOOKUP(B31,[1]C18KCDB!$B$7:$XFA$1048576,110,0)</f>
        <v>6.1</v>
      </c>
      <c r="L31" s="232">
        <f>VLOOKUP(B31,[1]C18KCDB!$B$7:$XFA$1048576,111,0)</f>
        <v>5.75</v>
      </c>
      <c r="M31" s="310">
        <f>VLOOKUP(B31,[1]quidoi!$B$17:$CO$153,36,0)</f>
        <v>2.08</v>
      </c>
      <c r="N31" s="311" t="str">
        <f>VLOOKUP(B31,[1]C18KCDB!$B$7:$XFA$1048576,114,0)</f>
        <v>Đ</v>
      </c>
      <c r="O31" s="311" t="str">
        <f>VLOOKUP(B31,[1]C18KCDB!$B$7:$XFA$1048576,115,0)</f>
        <v>Đ</v>
      </c>
      <c r="P31" s="339"/>
      <c r="Q31" s="340" t="s">
        <v>441</v>
      </c>
      <c r="R31" s="313" t="s">
        <v>40</v>
      </c>
    </row>
    <row r="32" spans="1:18" ht="26.25" hidden="1" customHeight="1">
      <c r="A32" s="231">
        <f t="shared" si="1"/>
        <v>3</v>
      </c>
      <c r="B32" s="305">
        <v>1816217079</v>
      </c>
      <c r="C32" s="306" t="s">
        <v>430</v>
      </c>
      <c r="D32" s="306" t="s">
        <v>173</v>
      </c>
      <c r="E32" s="308" t="str">
        <f>VLOOKUP(B32,[1]C18KCDB!$B$7:$XFA$1048576,4,0)</f>
        <v>16/09/1991</v>
      </c>
      <c r="F32" s="309" t="str">
        <f>VLOOKUP(B32,[1]C18KCDB!$B$7:$XFA$1048576,124,0)</f>
        <v>Đà Nẵng</v>
      </c>
      <c r="G32" s="309" t="str">
        <f>VLOOKUP(B32,[1]C18KCDB!$B$7:$XFA$1048576,123,0)</f>
        <v>Nữ</v>
      </c>
      <c r="H32" s="232">
        <f>VLOOKUP(B32,[1]C18KCDB!$B$7:$XFA$1048576,101,0)</f>
        <v>5.97</v>
      </c>
      <c r="I32" s="233">
        <f>VLOOKUP(B32,[1]C18KCDB!$B$7:$XFA$1048576,105,0)</f>
        <v>4.3</v>
      </c>
      <c r="J32" s="233">
        <f>VLOOKUP(B32,[1]C18KCDB!$B$7:$XFA$1048576,109,0)</f>
        <v>6.5</v>
      </c>
      <c r="K32" s="232">
        <f>VLOOKUP(B32,[1]C18KCDB!$B$7:$XFA$1048576,110,0)</f>
        <v>4.3</v>
      </c>
      <c r="L32" s="232">
        <f>VLOOKUP(B32,[1]C18KCDB!$B$7:$XFA$1048576,111,0)</f>
        <v>5.91</v>
      </c>
      <c r="M32" s="310">
        <f>VLOOKUP(B32,[1]quidoi!$B$17:$CO$153,36,0)</f>
        <v>2.21</v>
      </c>
      <c r="N32" s="311" t="str">
        <f>VLOOKUP(B32,[1]C18KCDB!$B$7:$XFA$1048576,114,0)</f>
        <v>Đ</v>
      </c>
      <c r="O32" s="311" t="str">
        <f>VLOOKUP(B32,[1]C18KCDB!$B$7:$XFA$1048576,115,0)</f>
        <v>Đ</v>
      </c>
      <c r="P32" s="339"/>
      <c r="Q32" s="340" t="s">
        <v>442</v>
      </c>
      <c r="R32" s="313" t="s">
        <v>40</v>
      </c>
    </row>
    <row r="33" spans="1:18" ht="26.25" hidden="1" customHeight="1">
      <c r="A33" s="231">
        <f t="shared" si="1"/>
        <v>4</v>
      </c>
      <c r="B33" s="305">
        <v>1816217061</v>
      </c>
      <c r="C33" s="306" t="s">
        <v>143</v>
      </c>
      <c r="D33" s="306" t="s">
        <v>194</v>
      </c>
      <c r="E33" s="308" t="str">
        <f>VLOOKUP(B33,[1]C18KCDB!$B$7:$XFA$1048576,4,0)</f>
        <v>20/06/1991</v>
      </c>
      <c r="F33" s="309" t="str">
        <f>VLOOKUP(B33,[1]C18KCDB!$B$7:$XFA$1048576,124,0)</f>
        <v>Đà Nẵng</v>
      </c>
      <c r="G33" s="309" t="str">
        <f>VLOOKUP(B33,[1]C18KCDB!$B$7:$XFA$1048576,123,0)</f>
        <v>Nữ</v>
      </c>
      <c r="H33" s="232">
        <f>VLOOKUP(B33,[1]C18KCDB!$B$7:$XFA$1048576,101,0)</f>
        <v>5.83</v>
      </c>
      <c r="I33" s="233">
        <f>VLOOKUP(B33,[1]C18KCDB!$B$7:$XFA$1048576,105,0)</f>
        <v>8.3000000000000007</v>
      </c>
      <c r="J33" s="233">
        <f>VLOOKUP(B33,[1]C18KCDB!$B$7:$XFA$1048576,109,0)</f>
        <v>5.5</v>
      </c>
      <c r="K33" s="232">
        <f>VLOOKUP(B33,[1]C18KCDB!$B$7:$XFA$1048576,110,0)</f>
        <v>8.3000000000000007</v>
      </c>
      <c r="L33" s="232">
        <f>VLOOKUP(B33,[1]C18KCDB!$B$7:$XFA$1048576,111,0)</f>
        <v>5.92</v>
      </c>
      <c r="M33" s="310">
        <f>VLOOKUP(B33,[1]quidoi!$B$17:$CO$153,36,0)</f>
        <v>2.29</v>
      </c>
      <c r="N33" s="311" t="str">
        <f>VLOOKUP(B33,[1]C18KCDB!$B$7:$XFA$1048576,114,0)</f>
        <v>Đ</v>
      </c>
      <c r="O33" s="311" t="str">
        <f>VLOOKUP(B33,[1]C18KCDB!$B$7:$XFA$1048576,115,0)</f>
        <v>Đ</v>
      </c>
      <c r="P33" s="339"/>
      <c r="Q33" s="340" t="s">
        <v>439</v>
      </c>
      <c r="R33" s="313" t="e">
        <f>#REF!</f>
        <v>#REF!</v>
      </c>
    </row>
    <row r="34" spans="1:18" ht="26.25" hidden="1" customHeight="1">
      <c r="A34" s="231">
        <f t="shared" si="1"/>
        <v>5</v>
      </c>
      <c r="B34" s="305">
        <v>1816217087</v>
      </c>
      <c r="C34" s="306" t="s">
        <v>443</v>
      </c>
      <c r="D34" s="306" t="s">
        <v>140</v>
      </c>
      <c r="E34" s="308" t="str">
        <f>VLOOKUP(B34,[1]C18KCDB!$B$7:$XFA$1048576,4,0)</f>
        <v>29/08/1992</v>
      </c>
      <c r="F34" s="309" t="str">
        <f>VLOOKUP(B34,[1]C18KCDB!$B$7:$XFA$1048576,124,0)</f>
        <v>Quảng Trị</v>
      </c>
      <c r="G34" s="309" t="str">
        <f>VLOOKUP(B34,[1]C18KCDB!$B$7:$XFA$1048576,123,0)</f>
        <v>Nữ</v>
      </c>
      <c r="H34" s="232">
        <f>VLOOKUP(B34,[1]C18KCDB!$B$7:$XFA$1048576,101,0)</f>
        <v>6.46</v>
      </c>
      <c r="I34" s="233">
        <f>VLOOKUP(B34,[1]C18KCDB!$B$7:$XFA$1048576,105,0)</f>
        <v>8.8000000000000007</v>
      </c>
      <c r="J34" s="233">
        <f>VLOOKUP(B34,[1]C18KCDB!$B$7:$XFA$1048576,109,0)</f>
        <v>8.5</v>
      </c>
      <c r="K34" s="232">
        <f>VLOOKUP(B34,[1]C18KCDB!$B$7:$XFA$1048576,110,0)</f>
        <v>8.8000000000000007</v>
      </c>
      <c r="L34" s="232">
        <f>VLOOKUP(B34,[1]C18KCDB!$B$7:$XFA$1048576,111,0)</f>
        <v>6.54</v>
      </c>
      <c r="M34" s="310">
        <f>VLOOKUP(B34,[1]quidoi!$B$17:$CO$153,36,0)</f>
        <v>2.56</v>
      </c>
      <c r="N34" s="311" t="str">
        <f>VLOOKUP(B34,[1]C18KCDB!$B$7:$XFA$1048576,114,0)</f>
        <v>Đ</v>
      </c>
      <c r="O34" s="311" t="str">
        <f>VLOOKUP(B34,[1]C18KCDB!$B$7:$XFA$1048576,115,0)</f>
        <v>Đ</v>
      </c>
      <c r="P34" s="339"/>
      <c r="Q34" s="340" t="s">
        <v>367</v>
      </c>
      <c r="R34" s="313" t="e">
        <f>#REF!</f>
        <v>#REF!</v>
      </c>
    </row>
    <row r="35" spans="1:18" ht="26.25" hidden="1" customHeight="1">
      <c r="A35" s="231">
        <f t="shared" si="1"/>
        <v>6</v>
      </c>
      <c r="B35" s="305">
        <v>1816217026</v>
      </c>
      <c r="C35" s="306" t="s">
        <v>58</v>
      </c>
      <c r="D35" s="306" t="s">
        <v>214</v>
      </c>
      <c r="E35" s="308" t="str">
        <f>VLOOKUP(B35,[1]C18KCDB!$B$7:$XFA$1048576,4,0)</f>
        <v>06/07/1990</v>
      </c>
      <c r="F35" s="309" t="str">
        <f>VLOOKUP(B35,[1]C18KCDB!$B$7:$XFA$1048576,124,0)</f>
        <v>Quảng Nam</v>
      </c>
      <c r="G35" s="309" t="str">
        <f>VLOOKUP(B35,[1]C18KCDB!$B$7:$XFA$1048576,123,0)</f>
        <v>Nữ</v>
      </c>
      <c r="H35" s="232">
        <f>VLOOKUP(B35,[1]C18KCDB!$B$7:$XFA$1048576,101,0)</f>
        <v>6.16</v>
      </c>
      <c r="I35" s="233">
        <f>VLOOKUP(B35,[1]C18KCDB!$B$7:$XFA$1048576,105,0)</f>
        <v>3.5</v>
      </c>
      <c r="J35" s="233">
        <f>VLOOKUP(B35,[1]C18KCDB!$B$7:$XFA$1048576,109,0)</f>
        <v>3</v>
      </c>
      <c r="K35" s="232">
        <f>VLOOKUP(B35,[1]C18KCDB!$B$7:$XFA$1048576,110,0)</f>
        <v>3.5</v>
      </c>
      <c r="L35" s="232">
        <f>VLOOKUP(B35,[1]C18KCDB!$B$7:$XFA$1048576,111,0)</f>
        <v>6.07</v>
      </c>
      <c r="M35" s="310">
        <f>VLOOKUP(B35,[1]quidoi!$B$17:$CO$153,36,0)</f>
        <v>2.2200000000000002</v>
      </c>
      <c r="N35" s="311" t="str">
        <f>VLOOKUP(B35,[1]C18KCDB!$B$7:$XFA$1048576,114,0)</f>
        <v>Đ</v>
      </c>
      <c r="O35" s="311" t="str">
        <f>VLOOKUP(B35,[1]C18KCDB!$B$7:$XFA$1048576,115,0)</f>
        <v>Đ</v>
      </c>
      <c r="P35" s="339"/>
      <c r="Q35" s="340" t="s">
        <v>444</v>
      </c>
      <c r="R35" s="313" t="s">
        <v>40</v>
      </c>
    </row>
    <row r="36" spans="1:18" ht="26.25" hidden="1" customHeight="1">
      <c r="A36" s="231">
        <f t="shared" si="1"/>
        <v>7</v>
      </c>
      <c r="B36" s="305">
        <v>1816217011</v>
      </c>
      <c r="C36" s="306" t="s">
        <v>427</v>
      </c>
      <c r="D36" s="306" t="s">
        <v>163</v>
      </c>
      <c r="E36" s="308" t="str">
        <f>VLOOKUP(B36,[1]C18KCDB!$B$7:$XFA$1048576,4,0)</f>
        <v>09/02/1992</v>
      </c>
      <c r="F36" s="309" t="str">
        <f>VLOOKUP(B36,[1]C18KCDB!$B$7:$XFA$1048576,124,0)</f>
        <v>Đà Nẵng</v>
      </c>
      <c r="G36" s="309" t="str">
        <f>VLOOKUP(B36,[1]C18KCDB!$B$7:$XFA$1048576,123,0)</f>
        <v>Nữ</v>
      </c>
      <c r="H36" s="232">
        <f>VLOOKUP(B36,[1]C18KCDB!$B$7:$XFA$1048576,101,0)</f>
        <v>6.12</v>
      </c>
      <c r="I36" s="233">
        <f>VLOOKUP(B36,[1]C18KCDB!$B$7:$XFA$1048576,105,0)</f>
        <v>3.3</v>
      </c>
      <c r="J36" s="233">
        <f>VLOOKUP(B36,[1]C18KCDB!$B$7:$XFA$1048576,109,0)</f>
        <v>7</v>
      </c>
      <c r="K36" s="232">
        <f>VLOOKUP(B36,[1]C18KCDB!$B$7:$XFA$1048576,110,0)</f>
        <v>3.3</v>
      </c>
      <c r="L36" s="232">
        <f>VLOOKUP(B36,[1]C18KCDB!$B$7:$XFA$1048576,111,0)</f>
        <v>6.02</v>
      </c>
      <c r="M36" s="310">
        <f>VLOOKUP(B36,[1]quidoi!$B$17:$CO$153,36,0)</f>
        <v>2.2200000000000002</v>
      </c>
      <c r="N36" s="311" t="str">
        <f>VLOOKUP(B36,[1]C18KCDB!$B$7:$XFA$1048576,114,0)</f>
        <v>Đ</v>
      </c>
      <c r="O36" s="311" t="str">
        <f>VLOOKUP(B36,[1]C18KCDB!$B$7:$XFA$1048576,115,0)</f>
        <v>Đ</v>
      </c>
      <c r="P36" s="339"/>
      <c r="Q36" s="340" t="s">
        <v>445</v>
      </c>
      <c r="R36" s="313" t="s">
        <v>40</v>
      </c>
    </row>
    <row r="37" spans="1:18" ht="27.75" hidden="1" customHeight="1">
      <c r="A37" s="231">
        <f t="shared" si="1"/>
        <v>8</v>
      </c>
      <c r="B37" s="305">
        <v>1816217065</v>
      </c>
      <c r="C37" s="306" t="s">
        <v>446</v>
      </c>
      <c r="D37" s="306" t="s">
        <v>138</v>
      </c>
      <c r="E37" s="308" t="str">
        <f>VLOOKUP(B37,[1]C18KCDB!$B$7:$XFA$1048576,4,0)</f>
        <v>22/10/1991</v>
      </c>
      <c r="F37" s="309" t="str">
        <f>VLOOKUP(B37,[1]C18KCDB!$B$7:$XFA$1048576,124,0)</f>
        <v>Đà Nẵng</v>
      </c>
      <c r="G37" s="309" t="str">
        <f>VLOOKUP(B37,[1]C18KCDB!$B$7:$XFA$1048576,123,0)</f>
        <v>Nữ</v>
      </c>
      <c r="H37" s="232">
        <f>VLOOKUP(B37,[1]C18KCDB!$B$7:$XFA$1048576,101,0)</f>
        <v>5.97</v>
      </c>
      <c r="I37" s="233">
        <f>VLOOKUP(B37,[1]C18KCDB!$B$7:$XFA$1048576,105,0)</f>
        <v>9.3000000000000007</v>
      </c>
      <c r="J37" s="233">
        <f>VLOOKUP(B37,[1]C18KCDB!$B$7:$XFA$1048576,109,0)</f>
        <v>7</v>
      </c>
      <c r="K37" s="232">
        <f>VLOOKUP(B37,[1]C18KCDB!$B$7:$XFA$1048576,110,0)</f>
        <v>9.3000000000000007</v>
      </c>
      <c r="L37" s="232">
        <f>VLOOKUP(B37,[1]C18KCDB!$B$7:$XFA$1048576,111,0)</f>
        <v>6.09</v>
      </c>
      <c r="M37" s="310">
        <f>VLOOKUP(B37,[1]quidoi!$B$17:$CO$153,36,0)</f>
        <v>2.27</v>
      </c>
      <c r="N37" s="311">
        <f>VLOOKUP(B37,[1]C18KCDB!$B$7:$XFA$1048576,114,0)</f>
        <v>0</v>
      </c>
      <c r="O37" s="311" t="str">
        <f>VLOOKUP(B37,[1]C18KCDB!$B$7:$XFA$1048576,115,0)</f>
        <v>Đ</v>
      </c>
      <c r="P37" s="339"/>
      <c r="Q37" s="341" t="s">
        <v>447</v>
      </c>
      <c r="R37" s="313" t="e">
        <f>#REF!</f>
        <v>#REF!</v>
      </c>
    </row>
    <row r="38" spans="1:18" ht="24" hidden="1" customHeight="1">
      <c r="A38" s="208"/>
      <c r="B38" s="329"/>
      <c r="C38" s="330"/>
      <c r="D38" s="331"/>
      <c r="E38" s="209"/>
      <c r="F38" s="210"/>
      <c r="G38" s="210"/>
      <c r="H38" s="207"/>
      <c r="I38" s="207"/>
      <c r="J38" s="207"/>
      <c r="K38" s="207"/>
      <c r="L38" s="207"/>
      <c r="M38" s="332"/>
      <c r="N38" s="333" t="s">
        <v>448</v>
      </c>
      <c r="O38" s="334"/>
      <c r="P38" s="334"/>
      <c r="Q38" s="211"/>
      <c r="R38" s="207"/>
    </row>
    <row r="39" spans="1:18" ht="23.25" hidden="1" customHeight="1">
      <c r="A39" s="286"/>
      <c r="B39" s="286" t="s">
        <v>31</v>
      </c>
      <c r="C39" s="286"/>
      <c r="D39" s="286" t="s">
        <v>32</v>
      </c>
      <c r="E39" s="286"/>
      <c r="F39" s="286"/>
      <c r="G39" s="286"/>
      <c r="H39" s="286"/>
      <c r="I39" s="286" t="s">
        <v>33</v>
      </c>
      <c r="J39" s="286"/>
      <c r="K39" s="286"/>
      <c r="L39" s="286"/>
      <c r="M39" s="286"/>
      <c r="N39" s="286"/>
      <c r="O39" s="286" t="s">
        <v>34</v>
      </c>
      <c r="P39" s="286"/>
      <c r="Q39" s="286"/>
      <c r="R39" s="286"/>
    </row>
    <row r="40" spans="1:18" ht="21" hidden="1" customHeight="1"/>
    <row r="41" spans="1:18" ht="21" hidden="1" customHeight="1"/>
    <row r="42" spans="1:18" ht="21" hidden="1" customHeight="1"/>
    <row r="43" spans="1:18" ht="21" hidden="1" customHeight="1"/>
    <row r="44" spans="1:18" ht="21" hidden="1" customHeight="1">
      <c r="B44" s="335" t="s">
        <v>35</v>
      </c>
      <c r="C44" s="335"/>
      <c r="D44" s="335" t="s">
        <v>36</v>
      </c>
      <c r="E44" s="336"/>
      <c r="F44" s="335"/>
      <c r="G44" s="335"/>
      <c r="H44" s="335"/>
      <c r="I44" s="335" t="s">
        <v>37</v>
      </c>
      <c r="K44" s="335"/>
      <c r="L44" s="337"/>
    </row>
    <row r="45" spans="1:18" ht="21" hidden="1" customHeight="1">
      <c r="B45" s="335"/>
      <c r="C45" s="335"/>
      <c r="D45" s="335"/>
      <c r="E45" s="336"/>
      <c r="F45" s="335"/>
      <c r="G45" s="335"/>
      <c r="H45" s="335"/>
      <c r="I45" s="335"/>
      <c r="K45" s="335"/>
      <c r="L45" s="337"/>
    </row>
    <row r="46" spans="1:18" ht="24" hidden="1" customHeight="1">
      <c r="A46" s="132"/>
      <c r="B46" s="338" t="s">
        <v>425</v>
      </c>
      <c r="C46" s="200"/>
      <c r="D46" s="201"/>
      <c r="E46" s="213"/>
      <c r="F46" s="294"/>
      <c r="G46" s="294"/>
      <c r="H46" s="294"/>
      <c r="I46" s="294"/>
      <c r="J46" s="294"/>
      <c r="K46" s="294"/>
      <c r="L46" s="294"/>
      <c r="M46" s="294"/>
      <c r="N46" s="295"/>
      <c r="O46" s="295"/>
      <c r="P46" s="295"/>
      <c r="Q46" s="296"/>
      <c r="R46" s="214"/>
    </row>
    <row r="47" spans="1:18" ht="23.25" hidden="1" customHeight="1">
      <c r="A47" s="226">
        <v>1</v>
      </c>
      <c r="B47" s="297">
        <v>1816217066</v>
      </c>
      <c r="C47" s="298" t="s">
        <v>61</v>
      </c>
      <c r="D47" s="325" t="s">
        <v>134</v>
      </c>
      <c r="E47" s="299" t="str">
        <f>VLOOKUP(B47,[1]C18KCDB!$B$7:$XFA$1048576,4,0)</f>
        <v>28/03/1992</v>
      </c>
      <c r="F47" s="300" t="str">
        <f>VLOOKUP(B47,[1]C18KCDB!$B$7:$XFA$1048576,124,0)</f>
        <v>Đà Nẵng</v>
      </c>
      <c r="G47" s="300" t="str">
        <f>VLOOKUP(B47,[1]C18KCDB!$B$7:$XFA$1048576,123,0)</f>
        <v>Nữ</v>
      </c>
      <c r="H47" s="229">
        <f>VLOOKUP(B47,[1]C18KCDB!$B$7:$XFA$1048576,101,0)</f>
        <v>6.29</v>
      </c>
      <c r="I47" s="230">
        <f>VLOOKUP(B47,[1]C18KCDB!$B$7:$XFA$1048576,105,0)</f>
        <v>6.7</v>
      </c>
      <c r="J47" s="230">
        <f>VLOOKUP(B47,[1]C18KCDB!$B$7:$XFA$1048576,109,0)</f>
        <v>5.5</v>
      </c>
      <c r="K47" s="229">
        <f>VLOOKUP(B47,[1]C18KCDB!$B$7:$XFA$1048576,110,0)</f>
        <v>6.7</v>
      </c>
      <c r="L47" s="229">
        <f>VLOOKUP(B47,[1]C18KCDB!$B$7:$XFA$1048576,111,0)</f>
        <v>6.31</v>
      </c>
      <c r="M47" s="301">
        <f>VLOOKUP(B47,[1]quidoi!$B$17:$CO$153,36,0)</f>
        <v>2.4</v>
      </c>
      <c r="N47" s="302" t="str">
        <f>VLOOKUP(B47,[1]C18KCDB!$B$7:$XFA$1048576,114,0)</f>
        <v>Đ</v>
      </c>
      <c r="O47" s="302" t="str">
        <f>VLOOKUP(B47,[1]C18KCDB!$B$7:$XFA$1048576,115,0)</f>
        <v>Đ</v>
      </c>
      <c r="P47" s="302"/>
      <c r="Q47" s="326"/>
      <c r="R47" s="313" t="e">
        <f>#REF!</f>
        <v>#REF!</v>
      </c>
    </row>
    <row r="48" spans="1:18" ht="23.25" hidden="1" customHeight="1">
      <c r="A48" s="231">
        <f>A47+1</f>
        <v>2</v>
      </c>
      <c r="B48" s="305">
        <v>1817217083</v>
      </c>
      <c r="C48" s="306" t="s">
        <v>426</v>
      </c>
      <c r="D48" s="307" t="s">
        <v>268</v>
      </c>
      <c r="E48" s="308" t="str">
        <f>VLOOKUP(B48,[1]C18KCDB!$B$7:$XFA$1048576,4,0)</f>
        <v>27/01/1992</v>
      </c>
      <c r="F48" s="309" t="str">
        <f>VLOOKUP(B48,[1]C18KCDB!$B$7:$XFA$1048576,124,0)</f>
        <v>Đà Nẵng</v>
      </c>
      <c r="G48" s="309" t="str">
        <f>VLOOKUP(B48,[1]C18KCDB!$B$7:$XFA$1048576,123,0)</f>
        <v>Nam</v>
      </c>
      <c r="H48" s="232">
        <f>VLOOKUP(B48,[1]C18KCDB!$B$7:$XFA$1048576,101,0)</f>
        <v>5.96</v>
      </c>
      <c r="I48" s="233">
        <f>VLOOKUP(B48,[1]C18KCDB!$B$7:$XFA$1048576,105,0)</f>
        <v>8.1</v>
      </c>
      <c r="J48" s="233">
        <f>VLOOKUP(B48,[1]C18KCDB!$B$7:$XFA$1048576,109,0)</f>
        <v>7</v>
      </c>
      <c r="K48" s="232">
        <f>VLOOKUP(B48,[1]C18KCDB!$B$7:$XFA$1048576,110,0)</f>
        <v>8.1</v>
      </c>
      <c r="L48" s="232">
        <f>VLOOKUP(B48,[1]C18KCDB!$B$7:$XFA$1048576,111,0)</f>
        <v>6.04</v>
      </c>
      <c r="M48" s="310">
        <f>VLOOKUP(B48,[1]quidoi!$B$17:$CO$153,36,0)</f>
        <v>2.25</v>
      </c>
      <c r="N48" s="311" t="str">
        <f>VLOOKUP(B48,[1]C18KCDB!$B$7:$XFA$1048576,114,0)</f>
        <v>Đ</v>
      </c>
      <c r="O48" s="311" t="str">
        <f>VLOOKUP(B48,[1]C18KCDB!$B$7:$XFA$1048576,115,0)</f>
        <v>Đ</v>
      </c>
      <c r="P48" s="311"/>
      <c r="Q48" s="312"/>
      <c r="R48" s="313" t="s">
        <v>40</v>
      </c>
    </row>
    <row r="49" spans="1:18" ht="23.25" hidden="1" customHeight="1">
      <c r="A49" s="231">
        <f t="shared" ref="A49:A70" si="2">A48+1</f>
        <v>3</v>
      </c>
      <c r="B49" s="305">
        <v>1816217025</v>
      </c>
      <c r="C49" s="306" t="s">
        <v>449</v>
      </c>
      <c r="D49" s="306" t="s">
        <v>450</v>
      </c>
      <c r="E49" s="308" t="str">
        <f>VLOOKUP(B49,[1]C18KCDB!$B$7:$XFA$1048576,4,0)</f>
        <v>15/08/1992</v>
      </c>
      <c r="F49" s="309" t="str">
        <f>VLOOKUP(B49,[1]C18KCDB!$B$7:$XFA$1048576,124,0)</f>
        <v>Quảng Nam</v>
      </c>
      <c r="G49" s="309" t="str">
        <f>VLOOKUP(B49,[1]C18KCDB!$B$7:$XFA$1048576,123,0)</f>
        <v>Nữ</v>
      </c>
      <c r="H49" s="232">
        <f>VLOOKUP(B49,[1]C18KCDB!$B$7:$XFA$1048576,101,0)</f>
        <v>6.42</v>
      </c>
      <c r="I49" s="233">
        <f>VLOOKUP(B49,[1]C18KCDB!$B$7:$XFA$1048576,105,0)</f>
        <v>5.5</v>
      </c>
      <c r="J49" s="233">
        <f>VLOOKUP(B49,[1]C18KCDB!$B$7:$XFA$1048576,109,0)</f>
        <v>7</v>
      </c>
      <c r="K49" s="232">
        <f>VLOOKUP(B49,[1]C18KCDB!$B$7:$XFA$1048576,110,0)</f>
        <v>5.5</v>
      </c>
      <c r="L49" s="232">
        <f>VLOOKUP(B49,[1]C18KCDB!$B$7:$XFA$1048576,111,0)</f>
        <v>6.39</v>
      </c>
      <c r="M49" s="310">
        <f>VLOOKUP(B49,[1]quidoi!$B$17:$CO$153,36,0)</f>
        <v>2.48</v>
      </c>
      <c r="N49" s="311" t="str">
        <f>VLOOKUP(B49,[1]C18KCDB!$B$7:$XFA$1048576,114,0)</f>
        <v>Đ</v>
      </c>
      <c r="O49" s="311" t="str">
        <f>VLOOKUP(B49,[1]C18KCDB!$B$7:$XFA$1048576,115,0)</f>
        <v>Đ</v>
      </c>
      <c r="P49" s="339"/>
      <c r="Q49" s="340"/>
      <c r="R49" s="313" t="e">
        <f>#REF!</f>
        <v>#REF!</v>
      </c>
    </row>
    <row r="50" spans="1:18" ht="23.25" hidden="1" customHeight="1">
      <c r="A50" s="231">
        <f t="shared" si="2"/>
        <v>4</v>
      </c>
      <c r="B50" s="305">
        <v>1816217020</v>
      </c>
      <c r="C50" s="306" t="s">
        <v>451</v>
      </c>
      <c r="D50" s="306" t="s">
        <v>64</v>
      </c>
      <c r="E50" s="308" t="str">
        <f>VLOOKUP(B50,[1]C18KCDB!$B$7:$XFA$1048576,4,0)</f>
        <v>26/09/1992</v>
      </c>
      <c r="F50" s="309" t="str">
        <f>VLOOKUP(B50,[1]C18KCDB!$B$7:$XFA$1048576,124,0)</f>
        <v>Đà Nẵng</v>
      </c>
      <c r="G50" s="309" t="str">
        <f>VLOOKUP(B50,[1]C18KCDB!$B$7:$XFA$1048576,123,0)</f>
        <v>Nữ</v>
      </c>
      <c r="H50" s="232">
        <f>VLOOKUP(B50,[1]C18KCDB!$B$7:$XFA$1048576,101,0)</f>
        <v>6.66</v>
      </c>
      <c r="I50" s="233">
        <f>VLOOKUP(B50,[1]C18KCDB!$B$7:$XFA$1048576,105,0)</f>
        <v>5.5</v>
      </c>
      <c r="J50" s="233">
        <f>VLOOKUP(B50,[1]C18KCDB!$B$7:$XFA$1048576,109,0)</f>
        <v>5.8</v>
      </c>
      <c r="K50" s="232">
        <f>VLOOKUP(B50,[1]C18KCDB!$B$7:$XFA$1048576,110,0)</f>
        <v>5.5</v>
      </c>
      <c r="L50" s="232">
        <f>VLOOKUP(B50,[1]C18KCDB!$B$7:$XFA$1048576,111,0)</f>
        <v>6.62</v>
      </c>
      <c r="M50" s="310">
        <f>VLOOKUP(B50,[1]quidoi!$B$17:$CO$153,36,0)</f>
        <v>2.6</v>
      </c>
      <c r="N50" s="311" t="str">
        <f>VLOOKUP(B50,[1]C18KCDB!$B$7:$XFA$1048576,114,0)</f>
        <v>Đ</v>
      </c>
      <c r="O50" s="311" t="str">
        <f>VLOOKUP(B50,[1]C18KCDB!$B$7:$XFA$1048576,115,0)</f>
        <v>Đ</v>
      </c>
      <c r="P50" s="339"/>
      <c r="Q50" s="340"/>
      <c r="R50" s="313" t="e">
        <f>#REF!</f>
        <v>#REF!</v>
      </c>
    </row>
    <row r="51" spans="1:18" ht="23.25" hidden="1" customHeight="1">
      <c r="A51" s="231">
        <f t="shared" si="2"/>
        <v>5</v>
      </c>
      <c r="B51" s="305">
        <v>1817217075</v>
      </c>
      <c r="C51" s="306" t="s">
        <v>452</v>
      </c>
      <c r="D51" s="306" t="s">
        <v>67</v>
      </c>
      <c r="E51" s="308" t="str">
        <f>VLOOKUP(B51,[1]C18KCDB!$B$7:$XFA$1048576,4,0)</f>
        <v>15/11/1992</v>
      </c>
      <c r="F51" s="309" t="str">
        <f>VLOOKUP(B51,[1]C18KCDB!$B$7:$XFA$1048576,124,0)</f>
        <v>Quảng Bình</v>
      </c>
      <c r="G51" s="309" t="str">
        <f>VLOOKUP(B51,[1]C18KCDB!$B$7:$XFA$1048576,123,0)</f>
        <v>Nam</v>
      </c>
      <c r="H51" s="232">
        <f>VLOOKUP(B51,[1]C18KCDB!$B$7:$XFA$1048576,101,0)</f>
        <v>6.28</v>
      </c>
      <c r="I51" s="233">
        <f>VLOOKUP(B51,[1]C18KCDB!$B$7:$XFA$1048576,105,0)</f>
        <v>6</v>
      </c>
      <c r="J51" s="233">
        <f>VLOOKUP(B51,[1]C18KCDB!$B$7:$XFA$1048576,109,0)</f>
        <v>9</v>
      </c>
      <c r="K51" s="232">
        <f>VLOOKUP(B51,[1]C18KCDB!$B$7:$XFA$1048576,110,0)</f>
        <v>6</v>
      </c>
      <c r="L51" s="232">
        <f>VLOOKUP(B51,[1]C18KCDB!$B$7:$XFA$1048576,111,0)</f>
        <v>6.27</v>
      </c>
      <c r="M51" s="310">
        <f>VLOOKUP(B51,[1]quidoi!$B$17:$CO$153,36,0)</f>
        <v>2.4</v>
      </c>
      <c r="N51" s="311" t="str">
        <f>VLOOKUP(B51,[1]C18KCDB!$B$7:$XFA$1048576,114,0)</f>
        <v>Đ</v>
      </c>
      <c r="O51" s="311" t="str">
        <f>VLOOKUP(B51,[1]C18KCDB!$B$7:$XFA$1048576,115,0)</f>
        <v>Đ</v>
      </c>
      <c r="P51" s="339"/>
      <c r="Q51" s="340"/>
      <c r="R51" s="313" t="e">
        <f>#REF!</f>
        <v>#REF!</v>
      </c>
    </row>
    <row r="52" spans="1:18" ht="23.25" hidden="1" customHeight="1">
      <c r="A52" s="231">
        <f t="shared" si="2"/>
        <v>6</v>
      </c>
      <c r="B52" s="305">
        <v>1816217015</v>
      </c>
      <c r="C52" s="306" t="s">
        <v>453</v>
      </c>
      <c r="D52" s="306" t="s">
        <v>149</v>
      </c>
      <c r="E52" s="308">
        <f>VLOOKUP(B52,[1]C18KCDB!$B$7:$XFA$1048576,4,0)</f>
        <v>33729</v>
      </c>
      <c r="F52" s="309" t="str">
        <f>VLOOKUP(B52,[1]C18KCDB!$B$7:$XFA$1048576,124,0)</f>
        <v>Đà Nẵng</v>
      </c>
      <c r="G52" s="309" t="str">
        <f>VLOOKUP(B52,[1]C18KCDB!$B$7:$XFA$1048576,123,0)</f>
        <v>Nữ</v>
      </c>
      <c r="H52" s="232">
        <f>VLOOKUP(B52,[1]C18KCDB!$B$7:$XFA$1048576,101,0)</f>
        <v>6.42</v>
      </c>
      <c r="I52" s="233">
        <f>VLOOKUP(B52,[1]C18KCDB!$B$7:$XFA$1048576,105,0)</f>
        <v>5.5</v>
      </c>
      <c r="J52" s="233">
        <f>VLOOKUP(B52,[1]C18KCDB!$B$7:$XFA$1048576,109,0)</f>
        <v>2.8</v>
      </c>
      <c r="K52" s="232">
        <f>VLOOKUP(B52,[1]C18KCDB!$B$7:$XFA$1048576,110,0)</f>
        <v>5.5</v>
      </c>
      <c r="L52" s="232">
        <f>VLOOKUP(B52,[1]C18KCDB!$B$7:$XFA$1048576,111,0)</f>
        <v>6.38</v>
      </c>
      <c r="M52" s="310">
        <f>VLOOKUP(B52,[1]quidoi!$B$17:$CO$153,36,0)</f>
        <v>2.46</v>
      </c>
      <c r="N52" s="311" t="str">
        <f>VLOOKUP(B52,[1]C18KCDB!$B$7:$XFA$1048576,114,0)</f>
        <v>Đ</v>
      </c>
      <c r="O52" s="311" t="str">
        <f>VLOOKUP(B52,[1]C18KCDB!$B$7:$XFA$1048576,115,0)</f>
        <v>Đ</v>
      </c>
      <c r="P52" s="339"/>
      <c r="Q52" s="340"/>
      <c r="R52" s="313" t="s">
        <v>40</v>
      </c>
    </row>
    <row r="53" spans="1:18" ht="23.25" hidden="1" customHeight="1">
      <c r="A53" s="231">
        <f t="shared" si="2"/>
        <v>7</v>
      </c>
      <c r="B53" s="305">
        <v>1816217072</v>
      </c>
      <c r="C53" s="306" t="s">
        <v>454</v>
      </c>
      <c r="D53" s="306" t="s">
        <v>455</v>
      </c>
      <c r="E53" s="308" t="str">
        <f>VLOOKUP(B53,[1]C18KCDB!$B$7:$XFA$1048576,4,0)</f>
        <v>05/04/1992</v>
      </c>
      <c r="F53" s="309" t="str">
        <f>VLOOKUP(B53,[1]C18KCDB!$B$7:$XFA$1048576,124,0)</f>
        <v>Quảng Nam</v>
      </c>
      <c r="G53" s="309" t="str">
        <f>VLOOKUP(B53,[1]C18KCDB!$B$7:$XFA$1048576,123,0)</f>
        <v>Nữ</v>
      </c>
      <c r="H53" s="232">
        <f>VLOOKUP(B53,[1]C18KCDB!$B$7:$XFA$1048576,101,0)</f>
        <v>6.45</v>
      </c>
      <c r="I53" s="233">
        <f>VLOOKUP(B53,[1]C18KCDB!$B$7:$XFA$1048576,105,0)</f>
        <v>7.9</v>
      </c>
      <c r="J53" s="233">
        <f>VLOOKUP(B53,[1]C18KCDB!$B$7:$XFA$1048576,109,0)</f>
        <v>5.5</v>
      </c>
      <c r="K53" s="232">
        <f>VLOOKUP(B53,[1]C18KCDB!$B$7:$XFA$1048576,110,0)</f>
        <v>7.9</v>
      </c>
      <c r="L53" s="232">
        <f>VLOOKUP(B53,[1]C18KCDB!$B$7:$XFA$1048576,111,0)</f>
        <v>6.5</v>
      </c>
      <c r="M53" s="310">
        <f>VLOOKUP(B53,[1]quidoi!$B$17:$CO$153,36,0)</f>
        <v>2.52</v>
      </c>
      <c r="N53" s="311" t="str">
        <f>VLOOKUP(B53,[1]C18KCDB!$B$7:$XFA$1048576,114,0)</f>
        <v>Đ</v>
      </c>
      <c r="O53" s="311" t="str">
        <f>VLOOKUP(B53,[1]C18KCDB!$B$7:$XFA$1048576,115,0)</f>
        <v>Đ</v>
      </c>
      <c r="P53" s="339"/>
      <c r="Q53" s="340"/>
      <c r="R53" s="313" t="e">
        <f>#REF!</f>
        <v>#REF!</v>
      </c>
    </row>
    <row r="54" spans="1:18" ht="23.25" hidden="1" customHeight="1">
      <c r="A54" s="231">
        <f t="shared" si="2"/>
        <v>8</v>
      </c>
      <c r="B54" s="305">
        <v>1816217068</v>
      </c>
      <c r="C54" s="306" t="s">
        <v>124</v>
      </c>
      <c r="D54" s="306" t="s">
        <v>125</v>
      </c>
      <c r="E54" s="308" t="str">
        <f>VLOOKUP(B54,[1]C18KCDB!$B$7:$XFA$1048576,4,0)</f>
        <v>27/07/1991</v>
      </c>
      <c r="F54" s="309" t="str">
        <f>VLOOKUP(B54,[1]C18KCDB!$B$7:$XFA$1048576,124,0)</f>
        <v>Quảng Nam</v>
      </c>
      <c r="G54" s="309" t="str">
        <f>VLOOKUP(B54,[1]C18KCDB!$B$7:$XFA$1048576,123,0)</f>
        <v>Nữ</v>
      </c>
      <c r="H54" s="232">
        <f>VLOOKUP(B54,[1]C18KCDB!$B$7:$XFA$1048576,101,0)</f>
        <v>6.55</v>
      </c>
      <c r="I54" s="233">
        <f>VLOOKUP(B54,[1]C18KCDB!$B$7:$XFA$1048576,105,0)</f>
        <v>5.6</v>
      </c>
      <c r="J54" s="233">
        <f>VLOOKUP(B54,[1]C18KCDB!$B$7:$XFA$1048576,109,0)</f>
        <v>6</v>
      </c>
      <c r="K54" s="232">
        <f>VLOOKUP(B54,[1]C18KCDB!$B$7:$XFA$1048576,110,0)</f>
        <v>5.6</v>
      </c>
      <c r="L54" s="232">
        <f>VLOOKUP(B54,[1]C18KCDB!$B$7:$XFA$1048576,111,0)</f>
        <v>6.52</v>
      </c>
      <c r="M54" s="310">
        <f>VLOOKUP(B54,[1]quidoi!$B$17:$CO$153,36,0)</f>
        <v>2.5499999999999998</v>
      </c>
      <c r="N54" s="311" t="str">
        <f>VLOOKUP(B54,[1]C18KCDB!$B$7:$XFA$1048576,114,0)</f>
        <v>Đ</v>
      </c>
      <c r="O54" s="311" t="str">
        <f>VLOOKUP(B54,[1]C18KCDB!$B$7:$XFA$1048576,115,0)</f>
        <v>Đ</v>
      </c>
      <c r="P54" s="339"/>
      <c r="Q54" s="340"/>
      <c r="R54" s="313" t="e">
        <f>#REF!</f>
        <v>#REF!</v>
      </c>
    </row>
    <row r="55" spans="1:18" ht="23.25" hidden="1" customHeight="1">
      <c r="A55" s="231">
        <f t="shared" si="2"/>
        <v>9</v>
      </c>
      <c r="B55" s="305">
        <v>1817217027</v>
      </c>
      <c r="C55" s="306" t="s">
        <v>456</v>
      </c>
      <c r="D55" s="306" t="s">
        <v>457</v>
      </c>
      <c r="E55" s="308" t="str">
        <f>VLOOKUP(B55,[1]C18KCDB!$B$7:$XFA$1048576,4,0)</f>
        <v>25/06/1992</v>
      </c>
      <c r="F55" s="309" t="str">
        <f>VLOOKUP(B55,[1]C18KCDB!$B$7:$XFA$1048576,124,0)</f>
        <v>Gia Lai</v>
      </c>
      <c r="G55" s="309" t="str">
        <f>VLOOKUP(B55,[1]C18KCDB!$B$7:$XFA$1048576,123,0)</f>
        <v>Nam</v>
      </c>
      <c r="H55" s="232">
        <f>VLOOKUP(B55,[1]C18KCDB!$B$7:$XFA$1048576,101,0)</f>
        <v>6.5</v>
      </c>
      <c r="I55" s="233">
        <f>VLOOKUP(B55,[1]C18KCDB!$B$7:$XFA$1048576,105,0)</f>
        <v>7.3</v>
      </c>
      <c r="J55" s="233">
        <f>VLOOKUP(B55,[1]C18KCDB!$B$7:$XFA$1048576,109,0)</f>
        <v>6.3</v>
      </c>
      <c r="K55" s="232">
        <f>VLOOKUP(B55,[1]C18KCDB!$B$7:$XFA$1048576,110,0)</f>
        <v>7.3</v>
      </c>
      <c r="L55" s="232">
        <f>VLOOKUP(B55,[1]C18KCDB!$B$7:$XFA$1048576,111,0)</f>
        <v>6.53</v>
      </c>
      <c r="M55" s="310">
        <f>VLOOKUP(B55,[1]quidoi!$B$17:$CO$153,36,0)</f>
        <v>2.5499999999999998</v>
      </c>
      <c r="N55" s="311" t="str">
        <f>VLOOKUP(B55,[1]C18KCDB!$B$7:$XFA$1048576,114,0)</f>
        <v>Đ</v>
      </c>
      <c r="O55" s="311" t="str">
        <f>VLOOKUP(B55,[1]C18KCDB!$B$7:$XFA$1048576,115,0)</f>
        <v>Đ</v>
      </c>
      <c r="P55" s="339"/>
      <c r="Q55" s="340"/>
      <c r="R55" s="313" t="e">
        <f>#REF!</f>
        <v>#REF!</v>
      </c>
    </row>
    <row r="56" spans="1:18" ht="23.25" hidden="1" customHeight="1">
      <c r="A56" s="231">
        <f t="shared" si="2"/>
        <v>10</v>
      </c>
      <c r="B56" s="305">
        <v>1816217029</v>
      </c>
      <c r="C56" s="306" t="s">
        <v>458</v>
      </c>
      <c r="D56" s="306" t="s">
        <v>170</v>
      </c>
      <c r="E56" s="308" t="str">
        <f>VLOOKUP(B56,[1]C18KCDB!$B$7:$XFA$1048576,4,0)</f>
        <v>05/10/1992</v>
      </c>
      <c r="F56" s="309" t="str">
        <f>VLOOKUP(B56,[1]C18KCDB!$B$7:$XFA$1048576,124,0)</f>
        <v>Quảng Nam</v>
      </c>
      <c r="G56" s="309" t="str">
        <f>VLOOKUP(B56,[1]C18KCDB!$B$7:$XFA$1048576,123,0)</f>
        <v>Nữ</v>
      </c>
      <c r="H56" s="232">
        <f>VLOOKUP(B56,[1]C18KCDB!$B$7:$XFA$1048576,101,0)</f>
        <v>6.67</v>
      </c>
      <c r="I56" s="233">
        <f>VLOOKUP(B56,[1]C18KCDB!$B$7:$XFA$1048576,105,0)</f>
        <v>5.5</v>
      </c>
      <c r="J56" s="233">
        <f>VLOOKUP(B56,[1]C18KCDB!$B$7:$XFA$1048576,109,0)</f>
        <v>8</v>
      </c>
      <c r="K56" s="232">
        <f>VLOOKUP(B56,[1]C18KCDB!$B$7:$XFA$1048576,110,0)</f>
        <v>5.5</v>
      </c>
      <c r="L56" s="232">
        <f>VLOOKUP(B56,[1]C18KCDB!$B$7:$XFA$1048576,111,0)</f>
        <v>6.63</v>
      </c>
      <c r="M56" s="310">
        <f>VLOOKUP(B56,[1]quidoi!$B$17:$CO$153,36,0)</f>
        <v>2.62</v>
      </c>
      <c r="N56" s="311" t="str">
        <f>VLOOKUP(B56,[1]C18KCDB!$B$7:$XFA$1048576,114,0)</f>
        <v>Đ</v>
      </c>
      <c r="O56" s="311" t="str">
        <f>VLOOKUP(B56,[1]C18KCDB!$B$7:$XFA$1048576,115,0)</f>
        <v>Đ</v>
      </c>
      <c r="P56" s="339"/>
      <c r="Q56" s="340"/>
      <c r="R56" s="313" t="e">
        <f>#REF!</f>
        <v>#REF!</v>
      </c>
    </row>
    <row r="57" spans="1:18" ht="23.25" hidden="1" customHeight="1">
      <c r="A57" s="231">
        <f t="shared" si="2"/>
        <v>11</v>
      </c>
      <c r="B57" s="305">
        <v>1816217036</v>
      </c>
      <c r="C57" s="306" t="s">
        <v>155</v>
      </c>
      <c r="D57" s="306" t="s">
        <v>326</v>
      </c>
      <c r="E57" s="308" t="str">
        <f>VLOOKUP(B57,[1]C18KCDB!$B$7:$XFA$1048576,4,0)</f>
        <v>06/04/1991</v>
      </c>
      <c r="F57" s="309" t="str">
        <f>VLOOKUP(B57,[1]C18KCDB!$B$7:$XFA$1048576,124,0)</f>
        <v>Đà Nẵng</v>
      </c>
      <c r="G57" s="309" t="str">
        <f>VLOOKUP(B57,[1]C18KCDB!$B$7:$XFA$1048576,123,0)</f>
        <v>Nữ</v>
      </c>
      <c r="H57" s="232">
        <f>VLOOKUP(B57,[1]C18KCDB!$B$7:$XFA$1048576,101,0)</f>
        <v>7.06</v>
      </c>
      <c r="I57" s="233">
        <f>VLOOKUP(B57,[1]C18KCDB!$B$7:$XFA$1048576,105,0)</f>
        <v>5.7</v>
      </c>
      <c r="J57" s="233">
        <f>VLOOKUP(B57,[1]C18KCDB!$B$7:$XFA$1048576,109,0)</f>
        <v>6</v>
      </c>
      <c r="K57" s="232">
        <f>VLOOKUP(B57,[1]C18KCDB!$B$7:$XFA$1048576,110,0)</f>
        <v>5.7</v>
      </c>
      <c r="L57" s="232">
        <f>VLOOKUP(B57,[1]C18KCDB!$B$7:$XFA$1048576,111,0)</f>
        <v>7.01</v>
      </c>
      <c r="M57" s="310">
        <f>VLOOKUP(B57,[1]quidoi!$B$17:$CO$153,36,0)</f>
        <v>2.88</v>
      </c>
      <c r="N57" s="311">
        <f>VLOOKUP(B57,[1]C18KCDB!$B$7:$XFA$1048576,114,0)</f>
        <v>0</v>
      </c>
      <c r="O57" s="311" t="str">
        <f>VLOOKUP(B57,[1]C18KCDB!$B$7:$XFA$1048576,115,0)</f>
        <v>Đ</v>
      </c>
      <c r="P57" s="339"/>
      <c r="Q57" s="340"/>
      <c r="R57" s="313" t="e">
        <f>#REF!</f>
        <v>#REF!</v>
      </c>
    </row>
    <row r="58" spans="1:18" ht="23.25" hidden="1" customHeight="1">
      <c r="A58" s="231">
        <f t="shared" si="2"/>
        <v>12</v>
      </c>
      <c r="B58" s="305">
        <v>1816217054</v>
      </c>
      <c r="C58" s="306" t="s">
        <v>459</v>
      </c>
      <c r="D58" s="306" t="s">
        <v>173</v>
      </c>
      <c r="E58" s="308" t="str">
        <f>VLOOKUP(B58,[1]C18KCDB!$B$7:$XFA$1048576,4,0)</f>
        <v>13/08/1992</v>
      </c>
      <c r="F58" s="309" t="str">
        <f>VLOOKUP(B58,[1]C18KCDB!$B$7:$XFA$1048576,124,0)</f>
        <v>Đà Nẵng</v>
      </c>
      <c r="G58" s="309" t="str">
        <f>VLOOKUP(B58,[1]C18KCDB!$B$7:$XFA$1048576,123,0)</f>
        <v>Nữ</v>
      </c>
      <c r="H58" s="232">
        <f>VLOOKUP(B58,[1]C18KCDB!$B$7:$XFA$1048576,101,0)</f>
        <v>6.96</v>
      </c>
      <c r="I58" s="233">
        <f>VLOOKUP(B58,[1]C18KCDB!$B$7:$XFA$1048576,105,0)</f>
        <v>5.5</v>
      </c>
      <c r="J58" s="233">
        <f>VLOOKUP(B58,[1]C18KCDB!$B$7:$XFA$1048576,109,0)</f>
        <v>6.5</v>
      </c>
      <c r="K58" s="232">
        <f>VLOOKUP(B58,[1]C18KCDB!$B$7:$XFA$1048576,110,0)</f>
        <v>5.5</v>
      </c>
      <c r="L58" s="232">
        <f>VLOOKUP(B58,[1]C18KCDB!$B$7:$XFA$1048576,111,0)</f>
        <v>6.91</v>
      </c>
      <c r="M58" s="310">
        <f>VLOOKUP(B58,[1]quidoi!$B$17:$CO$153,36,0)</f>
        <v>2.79</v>
      </c>
      <c r="N58" s="311" t="str">
        <f>VLOOKUP(B58,[1]C18KCDB!$B$7:$XFA$1048576,114,0)</f>
        <v>Đ</v>
      </c>
      <c r="O58" s="311" t="str">
        <f>VLOOKUP(B58,[1]C18KCDB!$B$7:$XFA$1048576,115,0)</f>
        <v>Đ</v>
      </c>
      <c r="P58" s="339"/>
      <c r="Q58" s="340"/>
      <c r="R58" s="313" t="e">
        <f>#REF!</f>
        <v>#REF!</v>
      </c>
    </row>
    <row r="59" spans="1:18" ht="23.25" hidden="1" customHeight="1">
      <c r="A59" s="231">
        <f t="shared" si="2"/>
        <v>13</v>
      </c>
      <c r="B59" s="305">
        <v>1816217028</v>
      </c>
      <c r="C59" s="306" t="s">
        <v>460</v>
      </c>
      <c r="D59" s="306" t="s">
        <v>178</v>
      </c>
      <c r="E59" s="308" t="str">
        <f>VLOOKUP(B59,[1]C18KCDB!$B$7:$XFA$1048576,4,0)</f>
        <v>05/01/1987</v>
      </c>
      <c r="F59" s="309" t="str">
        <f>VLOOKUP(B59,[1]C18KCDB!$B$7:$XFA$1048576,124,0)</f>
        <v>Gia Lai</v>
      </c>
      <c r="G59" s="309" t="str">
        <f>VLOOKUP(B59,[1]C18KCDB!$B$7:$XFA$1048576,123,0)</f>
        <v>Nữ</v>
      </c>
      <c r="H59" s="232">
        <f>VLOOKUP(B59,[1]C18KCDB!$B$7:$XFA$1048576,101,0)</f>
        <v>6.35</v>
      </c>
      <c r="I59" s="233">
        <f>VLOOKUP(B59,[1]C18KCDB!$B$7:$XFA$1048576,105,0)</f>
        <v>5.9</v>
      </c>
      <c r="J59" s="233">
        <f>VLOOKUP(B59,[1]C18KCDB!$B$7:$XFA$1048576,109,0)</f>
        <v>6.5</v>
      </c>
      <c r="K59" s="232">
        <f>VLOOKUP(B59,[1]C18KCDB!$B$7:$XFA$1048576,110,0)</f>
        <v>5.9</v>
      </c>
      <c r="L59" s="232">
        <f>VLOOKUP(B59,[1]C18KCDB!$B$7:$XFA$1048576,111,0)</f>
        <v>6.34</v>
      </c>
      <c r="M59" s="310">
        <f>VLOOKUP(B59,[1]quidoi!$B$17:$CO$153,36,0)</f>
        <v>2.42</v>
      </c>
      <c r="N59" s="311" t="str">
        <f>VLOOKUP(B59,[1]C18KCDB!$B$7:$XFA$1048576,114,0)</f>
        <v>Đ</v>
      </c>
      <c r="O59" s="311" t="str">
        <f>VLOOKUP(B59,[1]C18KCDB!$B$7:$XFA$1048576,115,0)</f>
        <v>Đ</v>
      </c>
      <c r="P59" s="339"/>
      <c r="Q59" s="340"/>
      <c r="R59" s="313" t="s">
        <v>40</v>
      </c>
    </row>
    <row r="60" spans="1:18" ht="23.25" hidden="1" customHeight="1">
      <c r="A60" s="231">
        <f t="shared" si="2"/>
        <v>14</v>
      </c>
      <c r="B60" s="305">
        <v>1816217014</v>
      </c>
      <c r="C60" s="306" t="s">
        <v>428</v>
      </c>
      <c r="D60" s="306" t="s">
        <v>293</v>
      </c>
      <c r="E60" s="308" t="str">
        <f>VLOOKUP(B60,[1]C18KCDB!$B$7:$XFA$1048576,4,0)</f>
        <v>17/01/1992</v>
      </c>
      <c r="F60" s="309" t="str">
        <f>VLOOKUP(B60,[1]C18KCDB!$B$7:$XFA$1048576,124,0)</f>
        <v>Đà Nẵng</v>
      </c>
      <c r="G60" s="309" t="str">
        <f>VLOOKUP(B60,[1]C18KCDB!$B$7:$XFA$1048576,123,0)</f>
        <v>Nữ</v>
      </c>
      <c r="H60" s="232">
        <f>VLOOKUP(B60,[1]C18KCDB!$B$7:$XFA$1048576,101,0)</f>
        <v>6.32</v>
      </c>
      <c r="I60" s="233">
        <f>VLOOKUP(B60,[1]C18KCDB!$B$7:$XFA$1048576,105,0)</f>
        <v>1.1000000000000001</v>
      </c>
      <c r="J60" s="233">
        <f>VLOOKUP(B60,[1]C18KCDB!$B$7:$XFA$1048576,109,0)</f>
        <v>1</v>
      </c>
      <c r="K60" s="232">
        <f>VLOOKUP(B60,[1]C18KCDB!$B$7:$XFA$1048576,110,0)</f>
        <v>1.1000000000000001</v>
      </c>
      <c r="L60" s="232">
        <f>VLOOKUP(B60,[1]C18KCDB!$B$7:$XFA$1048576,111,0)</f>
        <v>6.13</v>
      </c>
      <c r="M60" s="310">
        <f>VLOOKUP(B60,[1]quidoi!$B$17:$CO$153,36,0)</f>
        <v>2.31</v>
      </c>
      <c r="N60" s="311" t="str">
        <f>VLOOKUP(B60,[1]C18KCDB!$B$7:$XFA$1048576,114,0)</f>
        <v>Đ</v>
      </c>
      <c r="O60" s="311" t="str">
        <f>VLOOKUP(B60,[1]C18KCDB!$B$7:$XFA$1048576,115,0)</f>
        <v>Đ</v>
      </c>
      <c r="P60" s="339"/>
      <c r="Q60" s="340"/>
      <c r="R60" s="313" t="s">
        <v>40</v>
      </c>
    </row>
    <row r="61" spans="1:18" ht="23.25" hidden="1" customHeight="1">
      <c r="A61" s="231">
        <f t="shared" si="2"/>
        <v>15</v>
      </c>
      <c r="B61" s="305">
        <v>1816217023</v>
      </c>
      <c r="C61" s="306" t="s">
        <v>429</v>
      </c>
      <c r="D61" s="306" t="s">
        <v>106</v>
      </c>
      <c r="E61" s="308" t="str">
        <f>VLOOKUP(B61,[1]C18KCDB!$B$7:$XFA$1048576,4,0)</f>
        <v>22/06/1991</v>
      </c>
      <c r="F61" s="309" t="str">
        <f>VLOOKUP(B61,[1]C18KCDB!$B$7:$XFA$1048576,124,0)</f>
        <v>Đà Nẵng</v>
      </c>
      <c r="G61" s="309" t="str">
        <f>VLOOKUP(B61,[1]C18KCDB!$B$7:$XFA$1048576,123,0)</f>
        <v>Nữ</v>
      </c>
      <c r="H61" s="232">
        <f>VLOOKUP(B61,[1]C18KCDB!$B$7:$XFA$1048576,101,0)</f>
        <v>6.27</v>
      </c>
      <c r="I61" s="233">
        <f>VLOOKUP(B61,[1]C18KCDB!$B$7:$XFA$1048576,105,0)</f>
        <v>8</v>
      </c>
      <c r="J61" s="233">
        <f>VLOOKUP(B61,[1]C18KCDB!$B$7:$XFA$1048576,109,0)</f>
        <v>5.5</v>
      </c>
      <c r="K61" s="232">
        <f>VLOOKUP(B61,[1]C18KCDB!$B$7:$XFA$1048576,110,0)</f>
        <v>8</v>
      </c>
      <c r="L61" s="232">
        <f>VLOOKUP(B61,[1]C18KCDB!$B$7:$XFA$1048576,111,0)</f>
        <v>6.34</v>
      </c>
      <c r="M61" s="310">
        <f>VLOOKUP(B61,[1]quidoi!$B$17:$CO$153,36,0)</f>
        <v>2.44</v>
      </c>
      <c r="N61" s="311" t="str">
        <f>VLOOKUP(B61,[1]C18KCDB!$B$7:$XFA$1048576,114,0)</f>
        <v>Đ</v>
      </c>
      <c r="O61" s="311" t="str">
        <f>VLOOKUP(B61,[1]C18KCDB!$B$7:$XFA$1048576,115,0)</f>
        <v>Đ</v>
      </c>
      <c r="P61" s="339"/>
      <c r="Q61" s="340"/>
      <c r="R61" s="313" t="s">
        <v>40</v>
      </c>
    </row>
    <row r="62" spans="1:18" ht="29.25" hidden="1" customHeight="1">
      <c r="A62" s="132"/>
      <c r="B62" s="338" t="s">
        <v>366</v>
      </c>
      <c r="C62" s="200"/>
      <c r="D62" s="201"/>
      <c r="E62" s="213"/>
      <c r="F62" s="294"/>
      <c r="G62" s="294"/>
      <c r="H62" s="294"/>
      <c r="I62" s="294"/>
      <c r="J62" s="294"/>
      <c r="K62" s="294"/>
      <c r="L62" s="294"/>
      <c r="M62" s="294"/>
      <c r="N62" s="295"/>
      <c r="O62" s="295"/>
      <c r="P62" s="295"/>
      <c r="Q62" s="296"/>
      <c r="R62" s="214"/>
    </row>
    <row r="63" spans="1:18" ht="26.25" hidden="1" customHeight="1">
      <c r="A63" s="231">
        <f t="shared" si="2"/>
        <v>1</v>
      </c>
      <c r="B63" s="305">
        <v>1817217045</v>
      </c>
      <c r="C63" s="306" t="s">
        <v>438</v>
      </c>
      <c r="D63" s="306" t="s">
        <v>134</v>
      </c>
      <c r="E63" s="308" t="str">
        <f>VLOOKUP(B63,[1]C18KCDB!$B$7:$XFA$1048576,4,0)</f>
        <v>21/02/1989</v>
      </c>
      <c r="F63" s="309" t="str">
        <f>VLOOKUP(B63,[1]C18KCDB!$B$7:$XFA$1048576,124,0)</f>
        <v>Đà Nẵng</v>
      </c>
      <c r="G63" s="309" t="str">
        <f>VLOOKUP(B63,[1]C18KCDB!$B$7:$XFA$1048576,123,0)</f>
        <v>Nam</v>
      </c>
      <c r="H63" s="232">
        <f>VLOOKUP(B63,[1]C18KCDB!$B$7:$XFA$1048576,101,0)</f>
        <v>6.22</v>
      </c>
      <c r="I63" s="233">
        <f>VLOOKUP(B63,[1]C18KCDB!$B$7:$XFA$1048576,105,0)</f>
        <v>8.6</v>
      </c>
      <c r="J63" s="233">
        <f>VLOOKUP(B63,[1]C18KCDB!$B$7:$XFA$1048576,109,0)</f>
        <v>8</v>
      </c>
      <c r="K63" s="232">
        <f>VLOOKUP(B63,[1]C18KCDB!$B$7:$XFA$1048576,110,0)</f>
        <v>8.6</v>
      </c>
      <c r="L63" s="232">
        <f>VLOOKUP(B63,[1]C18KCDB!$B$7:$XFA$1048576,111,0)</f>
        <v>6.31</v>
      </c>
      <c r="M63" s="310">
        <f>VLOOKUP(B63,[1]quidoi!$B$17:$CO$153,36,0)</f>
        <v>2.4300000000000002</v>
      </c>
      <c r="N63" s="311" t="str">
        <f>VLOOKUP(B63,[1]C18KCDB!$B$7:$XFA$1048576,114,0)</f>
        <v>Đ</v>
      </c>
      <c r="O63" s="311" t="str">
        <f>VLOOKUP(B63,[1]C18KCDB!$B$7:$XFA$1048576,115,0)</f>
        <v>Đ</v>
      </c>
      <c r="P63" s="339"/>
      <c r="Q63" s="340" t="s">
        <v>439</v>
      </c>
      <c r="R63" s="313" t="e">
        <f>#REF!</f>
        <v>#REF!</v>
      </c>
    </row>
    <row r="64" spans="1:18" ht="26.25" hidden="1" customHeight="1">
      <c r="A64" s="231">
        <f t="shared" si="2"/>
        <v>2</v>
      </c>
      <c r="B64" s="305">
        <v>1816217086</v>
      </c>
      <c r="C64" s="306" t="s">
        <v>440</v>
      </c>
      <c r="D64" s="306" t="s">
        <v>383</v>
      </c>
      <c r="E64" s="308" t="str">
        <f>VLOOKUP(B64,[1]C18KCDB!$B$7:$XFA$1048576,4,0)</f>
        <v>24/08/1992</v>
      </c>
      <c r="F64" s="309" t="str">
        <f>VLOOKUP(B64,[1]C18KCDB!$B$7:$XFA$1048576,124,0)</f>
        <v>Gia Lai</v>
      </c>
      <c r="G64" s="309" t="str">
        <f>VLOOKUP(B64,[1]C18KCDB!$B$7:$XFA$1048576,123,0)</f>
        <v>Nữ</v>
      </c>
      <c r="H64" s="232">
        <f>VLOOKUP(B64,[1]C18KCDB!$B$7:$XFA$1048576,101,0)</f>
        <v>5.74</v>
      </c>
      <c r="I64" s="233">
        <f>VLOOKUP(B64,[1]C18KCDB!$B$7:$XFA$1048576,105,0)</f>
        <v>6.1</v>
      </c>
      <c r="J64" s="233">
        <f>VLOOKUP(B64,[1]C18KCDB!$B$7:$XFA$1048576,109,0)</f>
        <v>6.3</v>
      </c>
      <c r="K64" s="232">
        <f>VLOOKUP(B64,[1]C18KCDB!$B$7:$XFA$1048576,110,0)</f>
        <v>6.1</v>
      </c>
      <c r="L64" s="232">
        <f>VLOOKUP(B64,[1]C18KCDB!$B$7:$XFA$1048576,111,0)</f>
        <v>5.75</v>
      </c>
      <c r="M64" s="310">
        <f>VLOOKUP(B64,[1]quidoi!$B$17:$CO$153,36,0)</f>
        <v>2.08</v>
      </c>
      <c r="N64" s="311" t="str">
        <f>VLOOKUP(B64,[1]C18KCDB!$B$7:$XFA$1048576,114,0)</f>
        <v>Đ</v>
      </c>
      <c r="O64" s="311" t="str">
        <f>VLOOKUP(B64,[1]C18KCDB!$B$7:$XFA$1048576,115,0)</f>
        <v>Đ</v>
      </c>
      <c r="P64" s="339"/>
      <c r="Q64" s="340" t="s">
        <v>441</v>
      </c>
      <c r="R64" s="313" t="s">
        <v>40</v>
      </c>
    </row>
    <row r="65" spans="1:18" ht="26.25" hidden="1" customHeight="1">
      <c r="A65" s="231">
        <f t="shared" si="2"/>
        <v>3</v>
      </c>
      <c r="B65" s="305">
        <v>1816217079</v>
      </c>
      <c r="C65" s="306" t="s">
        <v>430</v>
      </c>
      <c r="D65" s="306" t="s">
        <v>173</v>
      </c>
      <c r="E65" s="308" t="str">
        <f>VLOOKUP(B65,[1]C18KCDB!$B$7:$XFA$1048576,4,0)</f>
        <v>16/09/1991</v>
      </c>
      <c r="F65" s="309" t="str">
        <f>VLOOKUP(B65,[1]C18KCDB!$B$7:$XFA$1048576,124,0)</f>
        <v>Đà Nẵng</v>
      </c>
      <c r="G65" s="309" t="str">
        <f>VLOOKUP(B65,[1]C18KCDB!$B$7:$XFA$1048576,123,0)</f>
        <v>Nữ</v>
      </c>
      <c r="H65" s="232">
        <f>VLOOKUP(B65,[1]C18KCDB!$B$7:$XFA$1048576,101,0)</f>
        <v>5.97</v>
      </c>
      <c r="I65" s="233">
        <f>VLOOKUP(B65,[1]C18KCDB!$B$7:$XFA$1048576,105,0)</f>
        <v>4.3</v>
      </c>
      <c r="J65" s="233">
        <f>VLOOKUP(B65,[1]C18KCDB!$B$7:$XFA$1048576,109,0)</f>
        <v>6.5</v>
      </c>
      <c r="K65" s="232">
        <f>VLOOKUP(B65,[1]C18KCDB!$B$7:$XFA$1048576,110,0)</f>
        <v>4.3</v>
      </c>
      <c r="L65" s="232">
        <f>VLOOKUP(B65,[1]C18KCDB!$B$7:$XFA$1048576,111,0)</f>
        <v>5.91</v>
      </c>
      <c r="M65" s="310">
        <f>VLOOKUP(B65,[1]quidoi!$B$17:$CO$153,36,0)</f>
        <v>2.21</v>
      </c>
      <c r="N65" s="311" t="str">
        <f>VLOOKUP(B65,[1]C18KCDB!$B$7:$XFA$1048576,114,0)</f>
        <v>Đ</v>
      </c>
      <c r="O65" s="311" t="str">
        <f>VLOOKUP(B65,[1]C18KCDB!$B$7:$XFA$1048576,115,0)</f>
        <v>Đ</v>
      </c>
      <c r="P65" s="339"/>
      <c r="Q65" s="340" t="s">
        <v>442</v>
      </c>
      <c r="R65" s="313" t="s">
        <v>40</v>
      </c>
    </row>
    <row r="66" spans="1:18" ht="26.25" hidden="1" customHeight="1">
      <c r="A66" s="231">
        <f t="shared" si="2"/>
        <v>4</v>
      </c>
      <c r="B66" s="305">
        <v>1816217061</v>
      </c>
      <c r="C66" s="306" t="s">
        <v>143</v>
      </c>
      <c r="D66" s="306" t="s">
        <v>194</v>
      </c>
      <c r="E66" s="308" t="str">
        <f>VLOOKUP(B66,[1]C18KCDB!$B$7:$XFA$1048576,4,0)</f>
        <v>20/06/1991</v>
      </c>
      <c r="F66" s="309" t="str">
        <f>VLOOKUP(B66,[1]C18KCDB!$B$7:$XFA$1048576,124,0)</f>
        <v>Đà Nẵng</v>
      </c>
      <c r="G66" s="309" t="str">
        <f>VLOOKUP(B66,[1]C18KCDB!$B$7:$XFA$1048576,123,0)</f>
        <v>Nữ</v>
      </c>
      <c r="H66" s="232">
        <f>VLOOKUP(B66,[1]C18KCDB!$B$7:$XFA$1048576,101,0)</f>
        <v>5.83</v>
      </c>
      <c r="I66" s="233">
        <f>VLOOKUP(B66,[1]C18KCDB!$B$7:$XFA$1048576,105,0)</f>
        <v>8.3000000000000007</v>
      </c>
      <c r="J66" s="233">
        <f>VLOOKUP(B66,[1]C18KCDB!$B$7:$XFA$1048576,109,0)</f>
        <v>5.5</v>
      </c>
      <c r="K66" s="232">
        <f>VLOOKUP(B66,[1]C18KCDB!$B$7:$XFA$1048576,110,0)</f>
        <v>8.3000000000000007</v>
      </c>
      <c r="L66" s="232">
        <f>VLOOKUP(B66,[1]C18KCDB!$B$7:$XFA$1048576,111,0)</f>
        <v>5.92</v>
      </c>
      <c r="M66" s="310">
        <f>VLOOKUP(B66,[1]quidoi!$B$17:$CO$153,36,0)</f>
        <v>2.29</v>
      </c>
      <c r="N66" s="311" t="str">
        <f>VLOOKUP(B66,[1]C18KCDB!$B$7:$XFA$1048576,114,0)</f>
        <v>Đ</v>
      </c>
      <c r="O66" s="311" t="str">
        <f>VLOOKUP(B66,[1]C18KCDB!$B$7:$XFA$1048576,115,0)</f>
        <v>Đ</v>
      </c>
      <c r="P66" s="339"/>
      <c r="Q66" s="340" t="s">
        <v>439</v>
      </c>
      <c r="R66" s="313" t="e">
        <f>#REF!</f>
        <v>#REF!</v>
      </c>
    </row>
    <row r="67" spans="1:18" ht="26.25" hidden="1" customHeight="1">
      <c r="A67" s="231">
        <f t="shared" si="2"/>
        <v>5</v>
      </c>
      <c r="B67" s="305">
        <v>1816217087</v>
      </c>
      <c r="C67" s="306" t="s">
        <v>443</v>
      </c>
      <c r="D67" s="306" t="s">
        <v>140</v>
      </c>
      <c r="E67" s="308" t="str">
        <f>VLOOKUP(B67,[1]C18KCDB!$B$7:$XFA$1048576,4,0)</f>
        <v>29/08/1992</v>
      </c>
      <c r="F67" s="309" t="str">
        <f>VLOOKUP(B67,[1]C18KCDB!$B$7:$XFA$1048576,124,0)</f>
        <v>Quảng Trị</v>
      </c>
      <c r="G67" s="309" t="str">
        <f>VLOOKUP(B67,[1]C18KCDB!$B$7:$XFA$1048576,123,0)</f>
        <v>Nữ</v>
      </c>
      <c r="H67" s="232">
        <f>VLOOKUP(B67,[1]C18KCDB!$B$7:$XFA$1048576,101,0)</f>
        <v>6.46</v>
      </c>
      <c r="I67" s="233">
        <f>VLOOKUP(B67,[1]C18KCDB!$B$7:$XFA$1048576,105,0)</f>
        <v>8.8000000000000007</v>
      </c>
      <c r="J67" s="233">
        <f>VLOOKUP(B67,[1]C18KCDB!$B$7:$XFA$1048576,109,0)</f>
        <v>8.5</v>
      </c>
      <c r="K67" s="232">
        <f>VLOOKUP(B67,[1]C18KCDB!$B$7:$XFA$1048576,110,0)</f>
        <v>8.8000000000000007</v>
      </c>
      <c r="L67" s="232">
        <f>VLOOKUP(B67,[1]C18KCDB!$B$7:$XFA$1048576,111,0)</f>
        <v>6.54</v>
      </c>
      <c r="M67" s="310">
        <f>VLOOKUP(B67,[1]quidoi!$B$17:$CO$153,36,0)</f>
        <v>2.56</v>
      </c>
      <c r="N67" s="311" t="str">
        <f>VLOOKUP(B67,[1]C18KCDB!$B$7:$XFA$1048576,114,0)</f>
        <v>Đ</v>
      </c>
      <c r="O67" s="311" t="str">
        <f>VLOOKUP(B67,[1]C18KCDB!$B$7:$XFA$1048576,115,0)</f>
        <v>Đ</v>
      </c>
      <c r="P67" s="339"/>
      <c r="Q67" s="340" t="s">
        <v>367</v>
      </c>
      <c r="R67" s="313" t="e">
        <f>#REF!</f>
        <v>#REF!</v>
      </c>
    </row>
    <row r="68" spans="1:18" ht="26.25" hidden="1" customHeight="1">
      <c r="A68" s="231">
        <f t="shared" si="2"/>
        <v>6</v>
      </c>
      <c r="B68" s="305">
        <v>1816217026</v>
      </c>
      <c r="C68" s="306" t="s">
        <v>58</v>
      </c>
      <c r="D68" s="306" t="s">
        <v>214</v>
      </c>
      <c r="E68" s="308" t="str">
        <f>VLOOKUP(B68,[1]C18KCDB!$B$7:$XFA$1048576,4,0)</f>
        <v>06/07/1990</v>
      </c>
      <c r="F68" s="309" t="str">
        <f>VLOOKUP(B68,[1]C18KCDB!$B$7:$XFA$1048576,124,0)</f>
        <v>Quảng Nam</v>
      </c>
      <c r="G68" s="309" t="str">
        <f>VLOOKUP(B68,[1]C18KCDB!$B$7:$XFA$1048576,123,0)</f>
        <v>Nữ</v>
      </c>
      <c r="H68" s="232">
        <f>VLOOKUP(B68,[1]C18KCDB!$B$7:$XFA$1048576,101,0)</f>
        <v>6.16</v>
      </c>
      <c r="I68" s="233">
        <f>VLOOKUP(B68,[1]C18KCDB!$B$7:$XFA$1048576,105,0)</f>
        <v>3.5</v>
      </c>
      <c r="J68" s="233">
        <f>VLOOKUP(B68,[1]C18KCDB!$B$7:$XFA$1048576,109,0)</f>
        <v>3</v>
      </c>
      <c r="K68" s="232">
        <f>VLOOKUP(B68,[1]C18KCDB!$B$7:$XFA$1048576,110,0)</f>
        <v>3.5</v>
      </c>
      <c r="L68" s="232">
        <f>VLOOKUP(B68,[1]C18KCDB!$B$7:$XFA$1048576,111,0)</f>
        <v>6.07</v>
      </c>
      <c r="M68" s="310">
        <f>VLOOKUP(B68,[1]quidoi!$B$17:$CO$153,36,0)</f>
        <v>2.2200000000000002</v>
      </c>
      <c r="N68" s="311" t="str">
        <f>VLOOKUP(B68,[1]C18KCDB!$B$7:$XFA$1048576,114,0)</f>
        <v>Đ</v>
      </c>
      <c r="O68" s="311" t="str">
        <f>VLOOKUP(B68,[1]C18KCDB!$B$7:$XFA$1048576,115,0)</f>
        <v>Đ</v>
      </c>
      <c r="P68" s="339"/>
      <c r="Q68" s="340" t="s">
        <v>444</v>
      </c>
      <c r="R68" s="313" t="s">
        <v>40</v>
      </c>
    </row>
    <row r="69" spans="1:18" ht="26.25" hidden="1" customHeight="1">
      <c r="A69" s="231">
        <f t="shared" si="2"/>
        <v>7</v>
      </c>
      <c r="B69" s="305">
        <v>1816217011</v>
      </c>
      <c r="C69" s="306" t="s">
        <v>427</v>
      </c>
      <c r="D69" s="306" t="s">
        <v>163</v>
      </c>
      <c r="E69" s="308" t="str">
        <f>VLOOKUP(B69,[1]C18KCDB!$B$7:$XFA$1048576,4,0)</f>
        <v>09/02/1992</v>
      </c>
      <c r="F69" s="309" t="str">
        <f>VLOOKUP(B69,[1]C18KCDB!$B$7:$XFA$1048576,124,0)</f>
        <v>Đà Nẵng</v>
      </c>
      <c r="G69" s="309" t="str">
        <f>VLOOKUP(B69,[1]C18KCDB!$B$7:$XFA$1048576,123,0)</f>
        <v>Nữ</v>
      </c>
      <c r="H69" s="232">
        <f>VLOOKUP(B69,[1]C18KCDB!$B$7:$XFA$1048576,101,0)</f>
        <v>6.12</v>
      </c>
      <c r="I69" s="233">
        <f>VLOOKUP(B69,[1]C18KCDB!$B$7:$XFA$1048576,105,0)</f>
        <v>3.3</v>
      </c>
      <c r="J69" s="233">
        <f>VLOOKUP(B69,[1]C18KCDB!$B$7:$XFA$1048576,109,0)</f>
        <v>7</v>
      </c>
      <c r="K69" s="232">
        <f>VLOOKUP(B69,[1]C18KCDB!$B$7:$XFA$1048576,110,0)</f>
        <v>3.3</v>
      </c>
      <c r="L69" s="232">
        <f>VLOOKUP(B69,[1]C18KCDB!$B$7:$XFA$1048576,111,0)</f>
        <v>6.02</v>
      </c>
      <c r="M69" s="310">
        <f>VLOOKUP(B69,[1]quidoi!$B$17:$CO$153,36,0)</f>
        <v>2.2200000000000002</v>
      </c>
      <c r="N69" s="311" t="str">
        <f>VLOOKUP(B69,[1]C18KCDB!$B$7:$XFA$1048576,114,0)</f>
        <v>Đ</v>
      </c>
      <c r="O69" s="311" t="str">
        <f>VLOOKUP(B69,[1]C18KCDB!$B$7:$XFA$1048576,115,0)</f>
        <v>Đ</v>
      </c>
      <c r="P69" s="339"/>
      <c r="Q69" s="340" t="s">
        <v>445</v>
      </c>
      <c r="R69" s="313" t="s">
        <v>40</v>
      </c>
    </row>
    <row r="70" spans="1:18" ht="27.75" hidden="1" customHeight="1">
      <c r="A70" s="231">
        <f t="shared" si="2"/>
        <v>8</v>
      </c>
      <c r="B70" s="305">
        <v>1816217065</v>
      </c>
      <c r="C70" s="306" t="s">
        <v>446</v>
      </c>
      <c r="D70" s="306" t="s">
        <v>138</v>
      </c>
      <c r="E70" s="308" t="str">
        <f>VLOOKUP(B70,[1]C18KCDB!$B$7:$XFA$1048576,4,0)</f>
        <v>22/10/1991</v>
      </c>
      <c r="F70" s="309" t="str">
        <f>VLOOKUP(B70,[1]C18KCDB!$B$7:$XFA$1048576,124,0)</f>
        <v>Đà Nẵng</v>
      </c>
      <c r="G70" s="309" t="str">
        <f>VLOOKUP(B70,[1]C18KCDB!$B$7:$XFA$1048576,123,0)</f>
        <v>Nữ</v>
      </c>
      <c r="H70" s="232">
        <f>VLOOKUP(B70,[1]C18KCDB!$B$7:$XFA$1048576,101,0)</f>
        <v>5.97</v>
      </c>
      <c r="I70" s="233">
        <f>VLOOKUP(B70,[1]C18KCDB!$B$7:$XFA$1048576,105,0)</f>
        <v>9.3000000000000007</v>
      </c>
      <c r="J70" s="233">
        <f>VLOOKUP(B70,[1]C18KCDB!$B$7:$XFA$1048576,109,0)</f>
        <v>7</v>
      </c>
      <c r="K70" s="232">
        <f>VLOOKUP(B70,[1]C18KCDB!$B$7:$XFA$1048576,110,0)</f>
        <v>9.3000000000000007</v>
      </c>
      <c r="L70" s="232">
        <f>VLOOKUP(B70,[1]C18KCDB!$B$7:$XFA$1048576,111,0)</f>
        <v>6.09</v>
      </c>
      <c r="M70" s="310">
        <f>VLOOKUP(B70,[1]quidoi!$B$17:$CO$153,36,0)</f>
        <v>2.27</v>
      </c>
      <c r="N70" s="311">
        <f>VLOOKUP(B70,[1]C18KCDB!$B$7:$XFA$1048576,114,0)</f>
        <v>0</v>
      </c>
      <c r="O70" s="311" t="str">
        <f>VLOOKUP(B70,[1]C18KCDB!$B$7:$XFA$1048576,115,0)</f>
        <v>Đ</v>
      </c>
      <c r="P70" s="339"/>
      <c r="Q70" s="341" t="s">
        <v>447</v>
      </c>
      <c r="R70" s="313" t="e">
        <f>#REF!</f>
        <v>#REF!</v>
      </c>
    </row>
    <row r="71" spans="1:18" ht="21" hidden="1" customHeight="1"/>
    <row r="72" spans="1:18" ht="21" hidden="1" customHeight="1"/>
    <row r="73" spans="1:18" ht="23.25" hidden="1" customHeight="1">
      <c r="A73" s="226">
        <v>1</v>
      </c>
      <c r="B73" s="297">
        <v>1816217066</v>
      </c>
      <c r="C73" s="298" t="s">
        <v>61</v>
      </c>
      <c r="D73" s="325" t="s">
        <v>134</v>
      </c>
      <c r="E73" s="299" t="str">
        <f>VLOOKUP(B73,[1]C18KCDB!$B$7:$XFA$1048576,4,0)</f>
        <v>28/03/1992</v>
      </c>
      <c r="F73" s="300" t="str">
        <f>VLOOKUP(B73,[1]C18KCDB!$B$7:$XFA$1048576,124,0)</f>
        <v>Đà Nẵng</v>
      </c>
      <c r="G73" s="300" t="str">
        <f>VLOOKUP(B73,[1]C18KCDB!$B$7:$XFA$1048576,123,0)</f>
        <v>Nữ</v>
      </c>
      <c r="H73" s="229">
        <f>VLOOKUP(B73,[1]C18KCDB!$B$7:$XFA$1048576,101,0)</f>
        <v>6.29</v>
      </c>
      <c r="I73" s="230">
        <f>VLOOKUP(B73,[1]C18KCDB!$B$7:$XFA$1048576,105,0)</f>
        <v>6.7</v>
      </c>
      <c r="J73" s="230">
        <f>VLOOKUP(B73,[1]C18KCDB!$B$7:$XFA$1048576,109,0)</f>
        <v>5.5</v>
      </c>
      <c r="K73" s="229">
        <f>VLOOKUP(B73,[1]C18KCDB!$B$7:$XFA$1048576,110,0)</f>
        <v>6.7</v>
      </c>
      <c r="L73" s="229">
        <f>VLOOKUP(B73,[1]C18KCDB!$B$7:$XFA$1048576,111,0)</f>
        <v>6.31</v>
      </c>
      <c r="M73" s="301">
        <f>VLOOKUP(B73,[1]quidoi!$B$17:$CO$153,36,0)</f>
        <v>2.4</v>
      </c>
      <c r="N73" s="302" t="str">
        <f>VLOOKUP(B73,[1]C18KCDB!$B$7:$XFA$1048576,114,0)</f>
        <v>Đ</v>
      </c>
      <c r="O73" s="302" t="str">
        <f>VLOOKUP(B73,[1]C18KCDB!$B$7:$XFA$1048576,115,0)</f>
        <v>Đ</v>
      </c>
      <c r="P73" s="302"/>
      <c r="Q73" s="326"/>
      <c r="R73" s="304" t="s">
        <v>40</v>
      </c>
    </row>
    <row r="74" spans="1:18" ht="23.25" hidden="1" customHeight="1">
      <c r="A74" s="231">
        <f>A73+1</f>
        <v>2</v>
      </c>
      <c r="B74" s="305">
        <v>1816217035</v>
      </c>
      <c r="C74" s="306" t="s">
        <v>461</v>
      </c>
      <c r="D74" s="307" t="s">
        <v>194</v>
      </c>
      <c r="E74" s="308" t="str">
        <f>VLOOKUP(B74,[1]C18KCDB!$B$7:$XFA$1048576,4,0)</f>
        <v>02/05/1992</v>
      </c>
      <c r="F74" s="309" t="str">
        <f>VLOOKUP(B74,[1]C18KCDB!$B$7:$XFA$1048576,124,0)</f>
        <v>Đồng Nai</v>
      </c>
      <c r="G74" s="309" t="str">
        <f>VLOOKUP(B74,[1]C18KCDB!$B$7:$XFA$1048576,123,0)</f>
        <v>Nữ</v>
      </c>
      <c r="H74" s="232">
        <f>VLOOKUP(B74,[1]C18KCDB!$B$7:$XFA$1048576,101,0)</f>
        <v>7.47</v>
      </c>
      <c r="I74" s="233">
        <f>VLOOKUP(B74,[1]C18KCDB!$B$7:$XFA$1048576,105,0)</f>
        <v>9.3000000000000007</v>
      </c>
      <c r="J74" s="233">
        <f>VLOOKUP(B74,[1]C18KCDB!$B$7:$XFA$1048576,109,0)</f>
        <v>7</v>
      </c>
      <c r="K74" s="232">
        <f>VLOOKUP(B74,[1]C18KCDB!$B$7:$XFA$1048576,110,0)</f>
        <v>9.3000000000000007</v>
      </c>
      <c r="L74" s="232">
        <f>VLOOKUP(B74,[1]C18KCDB!$B$7:$XFA$1048576,111,0)</f>
        <v>7.54</v>
      </c>
      <c r="M74" s="310">
        <f>VLOOKUP(B74,[1]quidoi!$B$17:$CO$153,36,0)</f>
        <v>3.17</v>
      </c>
      <c r="N74" s="311" t="str">
        <f>VLOOKUP(B74,[1]C18KCDB!$B$7:$XFA$1048576,114,0)</f>
        <v>Đ</v>
      </c>
      <c r="O74" s="311" t="str">
        <f>VLOOKUP(B74,[1]C18KCDB!$B$7:$XFA$1048576,115,0)</f>
        <v>Đ</v>
      </c>
      <c r="P74" s="311"/>
      <c r="Q74" s="312"/>
      <c r="R74" s="313" t="e">
        <f>#REF!</f>
        <v>#REF!</v>
      </c>
    </row>
    <row r="75" spans="1:18" ht="23.25" hidden="1" customHeight="1">
      <c r="A75" s="231">
        <f t="shared" ref="A75:A102" si="3">A74+1</f>
        <v>3</v>
      </c>
      <c r="B75" s="305">
        <v>1816217093</v>
      </c>
      <c r="C75" s="306" t="s">
        <v>462</v>
      </c>
      <c r="D75" s="306" t="s">
        <v>208</v>
      </c>
      <c r="E75" s="308" t="str">
        <f>VLOOKUP(B75,[1]C18KCDB!$B$7:$XFA$1048576,4,0)</f>
        <v>11/07/1992</v>
      </c>
      <c r="F75" s="309" t="str">
        <f>VLOOKUP(B75,[1]C18KCDB!$B$7:$XFA$1048576,124,0)</f>
        <v>Gia Lai</v>
      </c>
      <c r="G75" s="309" t="str">
        <f>VLOOKUP(B75,[1]C18KCDB!$B$7:$XFA$1048576,123,0)</f>
        <v>Nữ</v>
      </c>
      <c r="H75" s="232">
        <f>VLOOKUP(B75,[1]C18KCDB!$B$7:$XFA$1048576,101,0)</f>
        <v>6.43</v>
      </c>
      <c r="I75" s="233">
        <f>VLOOKUP(B75,[1]C18KCDB!$B$7:$XFA$1048576,105,0)</f>
        <v>8.4</v>
      </c>
      <c r="J75" s="233">
        <f>VLOOKUP(B75,[1]C18KCDB!$B$7:$XFA$1048576,109,0)</f>
        <v>9</v>
      </c>
      <c r="K75" s="232">
        <f>VLOOKUP(B75,[1]C18KCDB!$B$7:$XFA$1048576,110,0)</f>
        <v>8.4</v>
      </c>
      <c r="L75" s="232">
        <f>VLOOKUP(B75,[1]C18KCDB!$B$7:$XFA$1048576,111,0)</f>
        <v>6.5</v>
      </c>
      <c r="M75" s="310">
        <f>VLOOKUP(B75,[1]quidoi!$B$17:$CO$153,36,0)</f>
        <v>2.52</v>
      </c>
      <c r="N75" s="311" t="str">
        <f>VLOOKUP(B75,[1]C18KCDB!$B$7:$XFA$1048576,114,0)</f>
        <v>Đ</v>
      </c>
      <c r="O75" s="311" t="str">
        <f>VLOOKUP(B75,[1]C18KCDB!$B$7:$XFA$1048576,115,0)</f>
        <v>Đ</v>
      </c>
      <c r="P75" s="339"/>
      <c r="Q75" s="340"/>
      <c r="R75" s="313" t="e">
        <f>#REF!</f>
        <v>#REF!</v>
      </c>
    </row>
    <row r="76" spans="1:18" ht="23.25" hidden="1" customHeight="1">
      <c r="A76" s="231">
        <f t="shared" si="3"/>
        <v>4</v>
      </c>
      <c r="B76" s="305">
        <v>1816217017</v>
      </c>
      <c r="C76" s="306" t="s">
        <v>463</v>
      </c>
      <c r="D76" s="306" t="s">
        <v>64</v>
      </c>
      <c r="E76" s="308" t="str">
        <f>VLOOKUP(B76,[1]C18KCDB!$B$7:$XFA$1048576,4,0)</f>
        <v>09/06/1992</v>
      </c>
      <c r="F76" s="309" t="str">
        <f>VLOOKUP(B76,[1]C18KCDB!$B$7:$XFA$1048576,124,0)</f>
        <v>Đà Nẵng</v>
      </c>
      <c r="G76" s="309" t="str">
        <f>VLOOKUP(B76,[1]C18KCDB!$B$7:$XFA$1048576,123,0)</f>
        <v>Nữ</v>
      </c>
      <c r="H76" s="232">
        <f>VLOOKUP(B76,[1]C18KCDB!$B$7:$XFA$1048576,101,0)</f>
        <v>6.82</v>
      </c>
      <c r="I76" s="233">
        <f>VLOOKUP(B76,[1]C18KCDB!$B$7:$XFA$1048576,105,0)</f>
        <v>7.5</v>
      </c>
      <c r="J76" s="233">
        <f>VLOOKUP(B76,[1]C18KCDB!$B$7:$XFA$1048576,109,0)</f>
        <v>8</v>
      </c>
      <c r="K76" s="232">
        <f>VLOOKUP(B76,[1]C18KCDB!$B$7:$XFA$1048576,110,0)</f>
        <v>7.5</v>
      </c>
      <c r="L76" s="232">
        <f>VLOOKUP(B76,[1]C18KCDB!$B$7:$XFA$1048576,111,0)</f>
        <v>6.85</v>
      </c>
      <c r="M76" s="310">
        <f>VLOOKUP(B76,[1]quidoi!$B$17:$CO$153,36,0)</f>
        <v>2.76</v>
      </c>
      <c r="N76" s="311" t="str">
        <f>VLOOKUP(B76,[1]C18KCDB!$B$7:$XFA$1048576,114,0)</f>
        <v>Đ</v>
      </c>
      <c r="O76" s="311" t="str">
        <f>VLOOKUP(B76,[1]C18KCDB!$B$7:$XFA$1048576,115,0)</f>
        <v>Đ</v>
      </c>
      <c r="P76" s="339"/>
      <c r="Q76" s="340"/>
      <c r="R76" s="313" t="e">
        <f>#REF!</f>
        <v>#REF!</v>
      </c>
    </row>
    <row r="77" spans="1:18" ht="23.25" hidden="1" customHeight="1">
      <c r="A77" s="231">
        <f t="shared" si="3"/>
        <v>5</v>
      </c>
      <c r="B77" s="305">
        <v>1816217053</v>
      </c>
      <c r="C77" s="306" t="s">
        <v>464</v>
      </c>
      <c r="D77" s="306" t="s">
        <v>276</v>
      </c>
      <c r="E77" s="308" t="str">
        <f>VLOOKUP(B77,[1]C18KCDB!$B$7:$XFA$1048576,4,0)</f>
        <v>01/08/1991</v>
      </c>
      <c r="F77" s="309" t="str">
        <f>VLOOKUP(B77,[1]C18KCDB!$B$7:$XFA$1048576,124,0)</f>
        <v>Đà Nẵng</v>
      </c>
      <c r="G77" s="309" t="str">
        <f>VLOOKUP(B77,[1]C18KCDB!$B$7:$XFA$1048576,123,0)</f>
        <v>Nữ</v>
      </c>
      <c r="H77" s="232">
        <f>VLOOKUP(B77,[1]C18KCDB!$B$7:$XFA$1048576,101,0)</f>
        <v>6.81</v>
      </c>
      <c r="I77" s="233">
        <f>VLOOKUP(B77,[1]C18KCDB!$B$7:$XFA$1048576,105,0)</f>
        <v>6.1</v>
      </c>
      <c r="J77" s="233">
        <f>VLOOKUP(B77,[1]C18KCDB!$B$7:$XFA$1048576,109,0)</f>
        <v>6</v>
      </c>
      <c r="K77" s="232">
        <f>VLOOKUP(B77,[1]C18KCDB!$B$7:$XFA$1048576,110,0)</f>
        <v>6.1</v>
      </c>
      <c r="L77" s="232">
        <f>VLOOKUP(B77,[1]C18KCDB!$B$7:$XFA$1048576,111,0)</f>
        <v>6.78</v>
      </c>
      <c r="M77" s="310">
        <f>VLOOKUP(B77,[1]quidoi!$B$17:$CO$153,36,0)</f>
        <v>2.74</v>
      </c>
      <c r="N77" s="311" t="str">
        <f>VLOOKUP(B77,[1]C18KCDB!$B$7:$XFA$1048576,114,0)</f>
        <v>Đ</v>
      </c>
      <c r="O77" s="311" t="str">
        <f>VLOOKUP(B77,[1]C18KCDB!$B$7:$XFA$1048576,115,0)</f>
        <v>Đ</v>
      </c>
      <c r="P77" s="339"/>
      <c r="Q77" s="340"/>
      <c r="R77" s="313" t="e">
        <f>#REF!</f>
        <v>#REF!</v>
      </c>
    </row>
    <row r="78" spans="1:18" ht="23.25" hidden="1" customHeight="1">
      <c r="A78" s="231">
        <f t="shared" si="3"/>
        <v>6</v>
      </c>
      <c r="B78" s="305">
        <v>1816217005</v>
      </c>
      <c r="C78" s="306" t="s">
        <v>465</v>
      </c>
      <c r="D78" s="306" t="s">
        <v>466</v>
      </c>
      <c r="E78" s="308" t="str">
        <f>VLOOKUP(B78,[1]C18KCDB!$B$7:$XFA$1048576,4,0)</f>
        <v>20/11/1992</v>
      </c>
      <c r="F78" s="309" t="str">
        <f>VLOOKUP(B78,[1]C18KCDB!$B$7:$XFA$1048576,124,0)</f>
        <v>Quảng Nam</v>
      </c>
      <c r="G78" s="309" t="str">
        <f>VLOOKUP(B78,[1]C18KCDB!$B$7:$XFA$1048576,123,0)</f>
        <v>Nữ</v>
      </c>
      <c r="H78" s="232">
        <f>VLOOKUP(B78,[1]C18KCDB!$B$7:$XFA$1048576,101,0)</f>
        <v>6.82</v>
      </c>
      <c r="I78" s="233">
        <f>VLOOKUP(B78,[1]C18KCDB!$B$7:$XFA$1048576,105,0)</f>
        <v>6</v>
      </c>
      <c r="J78" s="233">
        <f>VLOOKUP(B78,[1]C18KCDB!$B$7:$XFA$1048576,109,0)</f>
        <v>8.3000000000000007</v>
      </c>
      <c r="K78" s="232">
        <f>VLOOKUP(B78,[1]C18KCDB!$B$7:$XFA$1048576,110,0)</f>
        <v>6</v>
      </c>
      <c r="L78" s="232">
        <f>VLOOKUP(B78,[1]C18KCDB!$B$7:$XFA$1048576,111,0)</f>
        <v>6.79</v>
      </c>
      <c r="M78" s="310">
        <f>VLOOKUP(B78,[1]quidoi!$B$17:$CO$153,36,0)</f>
        <v>2.73</v>
      </c>
      <c r="N78" s="311" t="str">
        <f>VLOOKUP(B78,[1]C18KCDB!$B$7:$XFA$1048576,114,0)</f>
        <v>Đ</v>
      </c>
      <c r="O78" s="311" t="str">
        <f>VLOOKUP(B78,[1]C18KCDB!$B$7:$XFA$1048576,115,0)</f>
        <v>Đ</v>
      </c>
      <c r="P78" s="339"/>
      <c r="Q78" s="340"/>
      <c r="R78" s="313" t="e">
        <f>#REF!</f>
        <v>#REF!</v>
      </c>
    </row>
    <row r="79" spans="1:18" ht="23.25" hidden="1" customHeight="1">
      <c r="A79" s="231">
        <f t="shared" si="3"/>
        <v>7</v>
      </c>
      <c r="B79" s="305">
        <v>1816217032</v>
      </c>
      <c r="C79" s="306" t="s">
        <v>467</v>
      </c>
      <c r="D79" s="306" t="s">
        <v>149</v>
      </c>
      <c r="E79" s="308" t="str">
        <f>VLOOKUP(B79,[1]C18KCDB!$B$7:$XFA$1048576,4,0)</f>
        <v>20/05/1992</v>
      </c>
      <c r="F79" s="309" t="str">
        <f>VLOOKUP(B79,[1]C18KCDB!$B$7:$XFA$1048576,124,0)</f>
        <v>Đà Nẵng</v>
      </c>
      <c r="G79" s="309" t="str">
        <f>VLOOKUP(B79,[1]C18KCDB!$B$7:$XFA$1048576,123,0)</f>
        <v>Nữ</v>
      </c>
      <c r="H79" s="232">
        <f>VLOOKUP(B79,[1]C18KCDB!$B$7:$XFA$1048576,101,0)</f>
        <v>6.67</v>
      </c>
      <c r="I79" s="233">
        <f>VLOOKUP(B79,[1]C18KCDB!$B$7:$XFA$1048576,105,0)</f>
        <v>8.8000000000000007</v>
      </c>
      <c r="J79" s="233">
        <f>VLOOKUP(B79,[1]C18KCDB!$B$7:$XFA$1048576,109,0)</f>
        <v>6</v>
      </c>
      <c r="K79" s="232">
        <f>VLOOKUP(B79,[1]C18KCDB!$B$7:$XFA$1048576,110,0)</f>
        <v>8.8000000000000007</v>
      </c>
      <c r="L79" s="232">
        <f>VLOOKUP(B79,[1]C18KCDB!$B$7:$XFA$1048576,111,0)</f>
        <v>6.74</v>
      </c>
      <c r="M79" s="310">
        <f>VLOOKUP(B79,[1]quidoi!$B$17:$CO$153,36,0)</f>
        <v>2.66</v>
      </c>
      <c r="N79" s="311" t="str">
        <f>VLOOKUP(B79,[1]C18KCDB!$B$7:$XFA$1048576,114,0)</f>
        <v>Đ</v>
      </c>
      <c r="O79" s="311" t="str">
        <f>VLOOKUP(B79,[1]C18KCDB!$B$7:$XFA$1048576,115,0)</f>
        <v>Đ</v>
      </c>
      <c r="P79" s="339"/>
      <c r="Q79" s="340"/>
      <c r="R79" s="313" t="e">
        <f>#REF!</f>
        <v>#REF!</v>
      </c>
    </row>
    <row r="80" spans="1:18" ht="23.25" hidden="1" customHeight="1">
      <c r="A80" s="231">
        <f t="shared" si="3"/>
        <v>8</v>
      </c>
      <c r="B80" s="305">
        <v>1816217015</v>
      </c>
      <c r="C80" s="306" t="s">
        <v>453</v>
      </c>
      <c r="D80" s="306" t="s">
        <v>149</v>
      </c>
      <c r="E80" s="308">
        <f>VLOOKUP(B80,[1]C18KCDB!$B$7:$XFA$1048576,4,0)</f>
        <v>33729</v>
      </c>
      <c r="F80" s="309" t="str">
        <f>VLOOKUP(B80,[1]C18KCDB!$B$7:$XFA$1048576,124,0)</f>
        <v>Đà Nẵng</v>
      </c>
      <c r="G80" s="309" t="str">
        <f>VLOOKUP(B80,[1]C18KCDB!$B$7:$XFA$1048576,123,0)</f>
        <v>Nữ</v>
      </c>
      <c r="H80" s="232">
        <f>VLOOKUP(B80,[1]C18KCDB!$B$7:$XFA$1048576,101,0)</f>
        <v>6.42</v>
      </c>
      <c r="I80" s="233">
        <f>VLOOKUP(B80,[1]C18KCDB!$B$7:$XFA$1048576,105,0)</f>
        <v>5.5</v>
      </c>
      <c r="J80" s="233">
        <f>VLOOKUP(B80,[1]C18KCDB!$B$7:$XFA$1048576,109,0)</f>
        <v>2.8</v>
      </c>
      <c r="K80" s="232">
        <f>VLOOKUP(B80,[1]C18KCDB!$B$7:$XFA$1048576,110,0)</f>
        <v>5.5</v>
      </c>
      <c r="L80" s="232">
        <f>VLOOKUP(B80,[1]C18KCDB!$B$7:$XFA$1048576,111,0)</f>
        <v>6.38</v>
      </c>
      <c r="M80" s="310">
        <f>VLOOKUP(B80,[1]quidoi!$B$17:$CO$153,36,0)</f>
        <v>2.46</v>
      </c>
      <c r="N80" s="311" t="str">
        <f>VLOOKUP(B80,[1]C18KCDB!$B$7:$XFA$1048576,114,0)</f>
        <v>Đ</v>
      </c>
      <c r="O80" s="311" t="str">
        <f>VLOOKUP(B80,[1]C18KCDB!$B$7:$XFA$1048576,115,0)</f>
        <v>Đ</v>
      </c>
      <c r="P80" s="339"/>
      <c r="Q80" s="340"/>
      <c r="R80" s="313" t="s">
        <v>40</v>
      </c>
    </row>
    <row r="81" spans="1:18" ht="23.25" hidden="1" customHeight="1">
      <c r="A81" s="231">
        <f t="shared" si="3"/>
        <v>9</v>
      </c>
      <c r="B81" s="305">
        <v>1816217009</v>
      </c>
      <c r="C81" s="306" t="s">
        <v>468</v>
      </c>
      <c r="D81" s="306" t="s">
        <v>216</v>
      </c>
      <c r="E81" s="308" t="str">
        <f>VLOOKUP(B81,[1]C18KCDB!$B$7:$XFA$1048576,4,0)</f>
        <v>31/10/1992</v>
      </c>
      <c r="F81" s="309" t="str">
        <f>VLOOKUP(B81,[1]C18KCDB!$B$7:$XFA$1048576,124,0)</f>
        <v>Đà Nẵng</v>
      </c>
      <c r="G81" s="309" t="str">
        <f>VLOOKUP(B81,[1]C18KCDB!$B$7:$XFA$1048576,123,0)</f>
        <v>Nữ</v>
      </c>
      <c r="H81" s="232">
        <f>VLOOKUP(B81,[1]C18KCDB!$B$7:$XFA$1048576,101,0)</f>
        <v>7.06</v>
      </c>
      <c r="I81" s="233">
        <f>VLOOKUP(B81,[1]C18KCDB!$B$7:$XFA$1048576,105,0)</f>
        <v>8.9</v>
      </c>
      <c r="J81" s="233">
        <f>VLOOKUP(B81,[1]C18KCDB!$B$7:$XFA$1048576,109,0)</f>
        <v>7</v>
      </c>
      <c r="K81" s="232">
        <f>VLOOKUP(B81,[1]C18KCDB!$B$7:$XFA$1048576,110,0)</f>
        <v>8.9</v>
      </c>
      <c r="L81" s="232">
        <f>VLOOKUP(B81,[1]C18KCDB!$B$7:$XFA$1048576,111,0)</f>
        <v>7.12</v>
      </c>
      <c r="M81" s="310">
        <f>VLOOKUP(B81,[1]quidoi!$B$17:$CO$153,36,0)</f>
        <v>2.92</v>
      </c>
      <c r="N81" s="311" t="str">
        <f>VLOOKUP(B81,[1]C18KCDB!$B$7:$XFA$1048576,114,0)</f>
        <v>Đ</v>
      </c>
      <c r="O81" s="311" t="str">
        <f>VLOOKUP(B81,[1]C18KCDB!$B$7:$XFA$1048576,115,0)</f>
        <v>Đ</v>
      </c>
      <c r="P81" s="339"/>
      <c r="Q81" s="340"/>
      <c r="R81" s="313" t="e">
        <f>#REF!</f>
        <v>#REF!</v>
      </c>
    </row>
    <row r="82" spans="1:18" ht="23.25" hidden="1" customHeight="1">
      <c r="A82" s="231">
        <f t="shared" si="3"/>
        <v>10</v>
      </c>
      <c r="B82" s="305">
        <v>1816217004</v>
      </c>
      <c r="C82" s="306" t="s">
        <v>469</v>
      </c>
      <c r="D82" s="306" t="s">
        <v>216</v>
      </c>
      <c r="E82" s="308" t="str">
        <f>VLOOKUP(B82,[1]C18KCDB!$B$7:$XFA$1048576,4,0)</f>
        <v>05/10/1992</v>
      </c>
      <c r="F82" s="309" t="str">
        <f>VLOOKUP(B82,[1]C18KCDB!$B$7:$XFA$1048576,124,0)</f>
        <v>Quảng Nam</v>
      </c>
      <c r="G82" s="309" t="str">
        <f>VLOOKUP(B82,[1]C18KCDB!$B$7:$XFA$1048576,123,0)</f>
        <v>Nữ</v>
      </c>
      <c r="H82" s="232">
        <f>VLOOKUP(B82,[1]C18KCDB!$B$7:$XFA$1048576,101,0)</f>
        <v>6.81</v>
      </c>
      <c r="I82" s="233">
        <f>VLOOKUP(B82,[1]C18KCDB!$B$7:$XFA$1048576,105,0)</f>
        <v>8.9</v>
      </c>
      <c r="J82" s="233">
        <f>VLOOKUP(B82,[1]C18KCDB!$B$7:$XFA$1048576,109,0)</f>
        <v>5.5</v>
      </c>
      <c r="K82" s="232">
        <f>VLOOKUP(B82,[1]C18KCDB!$B$7:$XFA$1048576,110,0)</f>
        <v>8.9</v>
      </c>
      <c r="L82" s="232">
        <f>VLOOKUP(B82,[1]C18KCDB!$B$7:$XFA$1048576,111,0)</f>
        <v>6.88</v>
      </c>
      <c r="M82" s="310">
        <f>VLOOKUP(B82,[1]quidoi!$B$17:$CO$153,36,0)</f>
        <v>2.78</v>
      </c>
      <c r="N82" s="311" t="str">
        <f>VLOOKUP(B82,[1]C18KCDB!$B$7:$XFA$1048576,114,0)</f>
        <v>Đ</v>
      </c>
      <c r="O82" s="311" t="str">
        <f>VLOOKUP(B82,[1]C18KCDB!$B$7:$XFA$1048576,115,0)</f>
        <v>Đ</v>
      </c>
      <c r="P82" s="339"/>
      <c r="Q82" s="340"/>
      <c r="R82" s="313" t="e">
        <f>#REF!</f>
        <v>#REF!</v>
      </c>
    </row>
    <row r="83" spans="1:18" ht="23.25" hidden="1" customHeight="1">
      <c r="A83" s="231">
        <f t="shared" si="3"/>
        <v>11</v>
      </c>
      <c r="B83" s="305">
        <v>1816217030</v>
      </c>
      <c r="C83" s="306" t="s">
        <v>252</v>
      </c>
      <c r="D83" s="306" t="s">
        <v>77</v>
      </c>
      <c r="E83" s="308" t="str">
        <f>VLOOKUP(B83,[1]C18KCDB!$B$7:$XFA$1048576,4,0)</f>
        <v>23/12/1992</v>
      </c>
      <c r="F83" s="309" t="str">
        <f>VLOOKUP(B83,[1]C18KCDB!$B$7:$XFA$1048576,124,0)</f>
        <v>Đà Nẵng</v>
      </c>
      <c r="G83" s="309" t="str">
        <f>VLOOKUP(B83,[1]C18KCDB!$B$7:$XFA$1048576,123,0)</f>
        <v>Nữ</v>
      </c>
      <c r="H83" s="232">
        <f>VLOOKUP(B83,[1]C18KCDB!$B$7:$XFA$1048576,101,0)</f>
        <v>7.03</v>
      </c>
      <c r="I83" s="233">
        <f>VLOOKUP(B83,[1]C18KCDB!$B$7:$XFA$1048576,105,0)</f>
        <v>9.3000000000000007</v>
      </c>
      <c r="J83" s="233">
        <f>VLOOKUP(B83,[1]C18KCDB!$B$7:$XFA$1048576,109,0)</f>
        <v>8</v>
      </c>
      <c r="K83" s="232">
        <f>VLOOKUP(B83,[1]C18KCDB!$B$7:$XFA$1048576,110,0)</f>
        <v>9.3000000000000007</v>
      </c>
      <c r="L83" s="232">
        <f>VLOOKUP(B83,[1]C18KCDB!$B$7:$XFA$1048576,111,0)</f>
        <v>7.11</v>
      </c>
      <c r="M83" s="310">
        <f>VLOOKUP(B83,[1]quidoi!$B$17:$CO$153,36,0)</f>
        <v>2.92</v>
      </c>
      <c r="N83" s="311" t="str">
        <f>VLOOKUP(B83,[1]C18KCDB!$B$7:$XFA$1048576,114,0)</f>
        <v>Đ</v>
      </c>
      <c r="O83" s="311" t="str">
        <f>VLOOKUP(B83,[1]C18KCDB!$B$7:$XFA$1048576,115,0)</f>
        <v>Đ</v>
      </c>
      <c r="P83" s="339"/>
      <c r="Q83" s="340"/>
      <c r="R83" s="313" t="e">
        <f>#REF!</f>
        <v>#REF!</v>
      </c>
    </row>
    <row r="84" spans="1:18" ht="23.25" hidden="1" customHeight="1">
      <c r="A84" s="231">
        <f t="shared" si="3"/>
        <v>12</v>
      </c>
      <c r="B84" s="305">
        <v>1816217072</v>
      </c>
      <c r="C84" s="306" t="s">
        <v>454</v>
      </c>
      <c r="D84" s="306" t="s">
        <v>455</v>
      </c>
      <c r="E84" s="308" t="str">
        <f>VLOOKUP(B84,[1]C18KCDB!$B$7:$XFA$1048576,4,0)</f>
        <v>05/04/1992</v>
      </c>
      <c r="F84" s="309" t="str">
        <f>VLOOKUP(B84,[1]C18KCDB!$B$7:$XFA$1048576,124,0)</f>
        <v>Quảng Nam</v>
      </c>
      <c r="G84" s="309" t="str">
        <f>VLOOKUP(B84,[1]C18KCDB!$B$7:$XFA$1048576,123,0)</f>
        <v>Nữ</v>
      </c>
      <c r="H84" s="232">
        <f>VLOOKUP(B84,[1]C18KCDB!$B$7:$XFA$1048576,101,0)</f>
        <v>6.45</v>
      </c>
      <c r="I84" s="233">
        <f>VLOOKUP(B84,[1]C18KCDB!$B$7:$XFA$1048576,105,0)</f>
        <v>7.9</v>
      </c>
      <c r="J84" s="233">
        <f>VLOOKUP(B84,[1]C18KCDB!$B$7:$XFA$1048576,109,0)</f>
        <v>5.5</v>
      </c>
      <c r="K84" s="232">
        <f>VLOOKUP(B84,[1]C18KCDB!$B$7:$XFA$1048576,110,0)</f>
        <v>7.9</v>
      </c>
      <c r="L84" s="232">
        <f>VLOOKUP(B84,[1]C18KCDB!$B$7:$XFA$1048576,111,0)</f>
        <v>6.5</v>
      </c>
      <c r="M84" s="310">
        <f>VLOOKUP(B84,[1]quidoi!$B$17:$CO$153,36,0)</f>
        <v>2.52</v>
      </c>
      <c r="N84" s="311" t="str">
        <f>VLOOKUP(B84,[1]C18KCDB!$B$7:$XFA$1048576,114,0)</f>
        <v>Đ</v>
      </c>
      <c r="O84" s="311" t="str">
        <f>VLOOKUP(B84,[1]C18KCDB!$B$7:$XFA$1048576,115,0)</f>
        <v>Đ</v>
      </c>
      <c r="P84" s="339"/>
      <c r="Q84" s="340"/>
      <c r="R84" s="313" t="s">
        <v>40</v>
      </c>
    </row>
    <row r="85" spans="1:18" ht="23.25" hidden="1" customHeight="1">
      <c r="A85" s="231">
        <f t="shared" si="3"/>
        <v>13</v>
      </c>
      <c r="B85" s="305">
        <v>1817217094</v>
      </c>
      <c r="C85" s="306" t="s">
        <v>470</v>
      </c>
      <c r="D85" s="306" t="s">
        <v>471</v>
      </c>
      <c r="E85" s="308" t="str">
        <f>VLOOKUP(B85,[1]C18KCDB!$B$7:$XFA$1048576,4,0)</f>
        <v>09/11/1991</v>
      </c>
      <c r="F85" s="309" t="str">
        <f>VLOOKUP(B85,[1]C18KCDB!$B$7:$XFA$1048576,124,0)</f>
        <v>Đà Nẵng</v>
      </c>
      <c r="G85" s="309" t="str">
        <f>VLOOKUP(B85,[1]C18KCDB!$B$7:$XFA$1048576,123,0)</f>
        <v>Nam</v>
      </c>
      <c r="H85" s="232">
        <f>VLOOKUP(B85,[1]C18KCDB!$B$7:$XFA$1048576,101,0)</f>
        <v>6.82</v>
      </c>
      <c r="I85" s="233">
        <f>VLOOKUP(B85,[1]C18KCDB!$B$7:$XFA$1048576,105,0)</f>
        <v>9.8000000000000007</v>
      </c>
      <c r="J85" s="233">
        <f>VLOOKUP(B85,[1]C18KCDB!$B$7:$XFA$1048576,109,0)</f>
        <v>7</v>
      </c>
      <c r="K85" s="232">
        <f>VLOOKUP(B85,[1]C18KCDB!$B$7:$XFA$1048576,110,0)</f>
        <v>9.8000000000000007</v>
      </c>
      <c r="L85" s="232">
        <f>VLOOKUP(B85,[1]C18KCDB!$B$7:$XFA$1048576,111,0)</f>
        <v>6.93</v>
      </c>
      <c r="M85" s="310">
        <f>VLOOKUP(B85,[1]quidoi!$B$17:$CO$153,36,0)</f>
        <v>2.79</v>
      </c>
      <c r="N85" s="311" t="str">
        <f>VLOOKUP(B85,[1]C18KCDB!$B$7:$XFA$1048576,114,0)</f>
        <v>Đ</v>
      </c>
      <c r="O85" s="311" t="str">
        <f>VLOOKUP(B85,[1]C18KCDB!$B$7:$XFA$1048576,115,0)</f>
        <v>Đ</v>
      </c>
      <c r="P85" s="339"/>
      <c r="Q85" s="340"/>
      <c r="R85" s="313" t="e">
        <f>#REF!</f>
        <v>#REF!</v>
      </c>
    </row>
    <row r="86" spans="1:18" ht="23.25" hidden="1" customHeight="1">
      <c r="A86" s="231">
        <f t="shared" si="3"/>
        <v>14</v>
      </c>
      <c r="B86" s="305">
        <v>1816217068</v>
      </c>
      <c r="C86" s="306" t="s">
        <v>124</v>
      </c>
      <c r="D86" s="306" t="s">
        <v>125</v>
      </c>
      <c r="E86" s="308" t="str">
        <f>VLOOKUP(B86,[1]C18KCDB!$B$7:$XFA$1048576,4,0)</f>
        <v>27/07/1991</v>
      </c>
      <c r="F86" s="309" t="str">
        <f>VLOOKUP(B86,[1]C18KCDB!$B$7:$XFA$1048576,124,0)</f>
        <v>Quảng Nam</v>
      </c>
      <c r="G86" s="309" t="str">
        <f>VLOOKUP(B86,[1]C18KCDB!$B$7:$XFA$1048576,123,0)</f>
        <v>Nữ</v>
      </c>
      <c r="H86" s="232">
        <f>VLOOKUP(B86,[1]C18KCDB!$B$7:$XFA$1048576,101,0)</f>
        <v>6.55</v>
      </c>
      <c r="I86" s="233">
        <f>VLOOKUP(B86,[1]C18KCDB!$B$7:$XFA$1048576,105,0)</f>
        <v>5.6</v>
      </c>
      <c r="J86" s="233">
        <f>VLOOKUP(B86,[1]C18KCDB!$B$7:$XFA$1048576,109,0)</f>
        <v>6</v>
      </c>
      <c r="K86" s="232">
        <f>VLOOKUP(B86,[1]C18KCDB!$B$7:$XFA$1048576,110,0)</f>
        <v>5.6</v>
      </c>
      <c r="L86" s="232">
        <f>VLOOKUP(B86,[1]C18KCDB!$B$7:$XFA$1048576,111,0)</f>
        <v>6.52</v>
      </c>
      <c r="M86" s="310">
        <f>VLOOKUP(B86,[1]quidoi!$B$17:$CO$153,36,0)</f>
        <v>2.5499999999999998</v>
      </c>
      <c r="N86" s="311" t="str">
        <f>VLOOKUP(B86,[1]C18KCDB!$B$7:$XFA$1048576,114,0)</f>
        <v>Đ</v>
      </c>
      <c r="O86" s="311" t="str">
        <f>VLOOKUP(B86,[1]C18KCDB!$B$7:$XFA$1048576,115,0)</f>
        <v>Đ</v>
      </c>
      <c r="P86" s="339"/>
      <c r="Q86" s="340"/>
      <c r="R86" s="313" t="s">
        <v>40</v>
      </c>
    </row>
    <row r="87" spans="1:18" ht="23.25" hidden="1" customHeight="1">
      <c r="A87" s="231">
        <f t="shared" si="3"/>
        <v>15</v>
      </c>
      <c r="B87" s="305">
        <v>1817217027</v>
      </c>
      <c r="C87" s="306" t="s">
        <v>456</v>
      </c>
      <c r="D87" s="306" t="s">
        <v>457</v>
      </c>
      <c r="E87" s="308" t="str">
        <f>VLOOKUP(B87,[1]C18KCDB!$B$7:$XFA$1048576,4,0)</f>
        <v>25/06/1992</v>
      </c>
      <c r="F87" s="309" t="str">
        <f>VLOOKUP(B87,[1]C18KCDB!$B$7:$XFA$1048576,124,0)</f>
        <v>Gia Lai</v>
      </c>
      <c r="G87" s="309" t="str">
        <f>VLOOKUP(B87,[1]C18KCDB!$B$7:$XFA$1048576,123,0)</f>
        <v>Nam</v>
      </c>
      <c r="H87" s="232">
        <f>VLOOKUP(B87,[1]C18KCDB!$B$7:$XFA$1048576,101,0)</f>
        <v>6.5</v>
      </c>
      <c r="I87" s="233">
        <f>VLOOKUP(B87,[1]C18KCDB!$B$7:$XFA$1048576,105,0)</f>
        <v>7.3</v>
      </c>
      <c r="J87" s="233">
        <f>VLOOKUP(B87,[1]C18KCDB!$B$7:$XFA$1048576,109,0)</f>
        <v>6.3</v>
      </c>
      <c r="K87" s="232">
        <f>VLOOKUP(B87,[1]C18KCDB!$B$7:$XFA$1048576,110,0)</f>
        <v>7.3</v>
      </c>
      <c r="L87" s="232">
        <f>VLOOKUP(B87,[1]C18KCDB!$B$7:$XFA$1048576,111,0)</f>
        <v>6.53</v>
      </c>
      <c r="M87" s="310">
        <f>VLOOKUP(B87,[1]quidoi!$B$17:$CO$153,36,0)</f>
        <v>2.5499999999999998</v>
      </c>
      <c r="N87" s="311" t="str">
        <f>VLOOKUP(B87,[1]C18KCDB!$B$7:$XFA$1048576,114,0)</f>
        <v>Đ</v>
      </c>
      <c r="O87" s="311" t="str">
        <f>VLOOKUP(B87,[1]C18KCDB!$B$7:$XFA$1048576,115,0)</f>
        <v>Đ</v>
      </c>
      <c r="P87" s="339"/>
      <c r="Q87" s="340"/>
      <c r="R87" s="313" t="s">
        <v>40</v>
      </c>
    </row>
    <row r="88" spans="1:18" ht="23.25" hidden="1" customHeight="1">
      <c r="A88" s="231">
        <f t="shared" si="3"/>
        <v>16</v>
      </c>
      <c r="B88" s="305">
        <v>1816217029</v>
      </c>
      <c r="C88" s="306" t="s">
        <v>458</v>
      </c>
      <c r="D88" s="306" t="s">
        <v>170</v>
      </c>
      <c r="E88" s="308" t="str">
        <f>VLOOKUP(B88,[1]C18KCDB!$B$7:$XFA$1048576,4,0)</f>
        <v>05/10/1992</v>
      </c>
      <c r="F88" s="309" t="str">
        <f>VLOOKUP(B88,[1]C18KCDB!$B$7:$XFA$1048576,124,0)</f>
        <v>Quảng Nam</v>
      </c>
      <c r="G88" s="309" t="str">
        <f>VLOOKUP(B88,[1]C18KCDB!$B$7:$XFA$1048576,123,0)</f>
        <v>Nữ</v>
      </c>
      <c r="H88" s="232">
        <f>VLOOKUP(B88,[1]C18KCDB!$B$7:$XFA$1048576,101,0)</f>
        <v>6.67</v>
      </c>
      <c r="I88" s="233">
        <f>VLOOKUP(B88,[1]C18KCDB!$B$7:$XFA$1048576,105,0)</f>
        <v>5.5</v>
      </c>
      <c r="J88" s="233">
        <f>VLOOKUP(B88,[1]C18KCDB!$B$7:$XFA$1048576,109,0)</f>
        <v>8</v>
      </c>
      <c r="K88" s="232">
        <f>VLOOKUP(B88,[1]C18KCDB!$B$7:$XFA$1048576,110,0)</f>
        <v>5.5</v>
      </c>
      <c r="L88" s="232">
        <f>VLOOKUP(B88,[1]C18KCDB!$B$7:$XFA$1048576,111,0)</f>
        <v>6.63</v>
      </c>
      <c r="M88" s="310">
        <f>VLOOKUP(B88,[1]quidoi!$B$17:$CO$153,36,0)</f>
        <v>2.62</v>
      </c>
      <c r="N88" s="311" t="str">
        <f>VLOOKUP(B88,[1]C18KCDB!$B$7:$XFA$1048576,114,0)</f>
        <v>Đ</v>
      </c>
      <c r="O88" s="311" t="str">
        <f>VLOOKUP(B88,[1]C18KCDB!$B$7:$XFA$1048576,115,0)</f>
        <v>Đ</v>
      </c>
      <c r="P88" s="339"/>
      <c r="Q88" s="340"/>
      <c r="R88" s="313" t="s">
        <v>40</v>
      </c>
    </row>
    <row r="89" spans="1:18" ht="23.25" hidden="1" customHeight="1">
      <c r="A89" s="231">
        <f t="shared" si="3"/>
        <v>17</v>
      </c>
      <c r="B89" s="305">
        <v>1816217001</v>
      </c>
      <c r="C89" s="306" t="s">
        <v>472</v>
      </c>
      <c r="D89" s="306" t="s">
        <v>90</v>
      </c>
      <c r="E89" s="308" t="str">
        <f>VLOOKUP(B89,[1]C18KCDB!$B$7:$XFA$1048576,4,0)</f>
        <v>01/01/1991</v>
      </c>
      <c r="F89" s="309" t="str">
        <f>VLOOKUP(B89,[1]C18KCDB!$B$7:$XFA$1048576,124,0)</f>
        <v>Quảng Nam</v>
      </c>
      <c r="G89" s="309" t="str">
        <f>VLOOKUP(B89,[1]C18KCDB!$B$7:$XFA$1048576,123,0)</f>
        <v>Nữ</v>
      </c>
      <c r="H89" s="232">
        <f>VLOOKUP(B89,[1]C18KCDB!$B$7:$XFA$1048576,101,0)</f>
        <v>6.33</v>
      </c>
      <c r="I89" s="233">
        <f>VLOOKUP(B89,[1]C18KCDB!$B$7:$XFA$1048576,105,0)</f>
        <v>6</v>
      </c>
      <c r="J89" s="233">
        <f>VLOOKUP(B89,[1]C18KCDB!$B$7:$XFA$1048576,109,0)</f>
        <v>5.5</v>
      </c>
      <c r="K89" s="232">
        <f>VLOOKUP(B89,[1]C18KCDB!$B$7:$XFA$1048576,110,0)</f>
        <v>6</v>
      </c>
      <c r="L89" s="232">
        <f>VLOOKUP(B89,[1]C18KCDB!$B$7:$XFA$1048576,111,0)</f>
        <v>6.32</v>
      </c>
      <c r="M89" s="310">
        <f>VLOOKUP(B89,[1]quidoi!$B$17:$CO$153,36,0)</f>
        <v>2.41</v>
      </c>
      <c r="N89" s="311" t="str">
        <f>VLOOKUP(B89,[1]C18KCDB!$B$7:$XFA$1048576,114,0)</f>
        <v>Đ</v>
      </c>
      <c r="O89" s="311" t="str">
        <f>VLOOKUP(B89,[1]C18KCDB!$B$7:$XFA$1048576,115,0)</f>
        <v>Đ</v>
      </c>
      <c r="P89" s="339"/>
      <c r="Q89" s="340"/>
      <c r="R89" s="313" t="e">
        <f>#REF!</f>
        <v>#REF!</v>
      </c>
    </row>
    <row r="90" spans="1:18" ht="23.25" hidden="1" customHeight="1">
      <c r="A90" s="231">
        <f t="shared" si="3"/>
        <v>18</v>
      </c>
      <c r="B90" s="305">
        <v>1816217036</v>
      </c>
      <c r="C90" s="306" t="s">
        <v>155</v>
      </c>
      <c r="D90" s="306" t="s">
        <v>326</v>
      </c>
      <c r="E90" s="308" t="str">
        <f>VLOOKUP(B90,[1]C18KCDB!$B$7:$XFA$1048576,4,0)</f>
        <v>06/04/1991</v>
      </c>
      <c r="F90" s="309" t="str">
        <f>VLOOKUP(B90,[1]C18KCDB!$B$7:$XFA$1048576,124,0)</f>
        <v>Đà Nẵng</v>
      </c>
      <c r="G90" s="309" t="str">
        <f>VLOOKUP(B90,[1]C18KCDB!$B$7:$XFA$1048576,123,0)</f>
        <v>Nữ</v>
      </c>
      <c r="H90" s="232">
        <f>VLOOKUP(B90,[1]C18KCDB!$B$7:$XFA$1048576,101,0)</f>
        <v>7.06</v>
      </c>
      <c r="I90" s="233">
        <f>VLOOKUP(B90,[1]C18KCDB!$B$7:$XFA$1048576,105,0)</f>
        <v>5.7</v>
      </c>
      <c r="J90" s="233">
        <f>VLOOKUP(B90,[1]C18KCDB!$B$7:$XFA$1048576,109,0)</f>
        <v>6</v>
      </c>
      <c r="K90" s="232">
        <f>VLOOKUP(B90,[1]C18KCDB!$B$7:$XFA$1048576,110,0)</f>
        <v>5.7</v>
      </c>
      <c r="L90" s="232">
        <f>VLOOKUP(B90,[1]C18KCDB!$B$7:$XFA$1048576,111,0)</f>
        <v>7.01</v>
      </c>
      <c r="M90" s="310">
        <f>VLOOKUP(B90,[1]quidoi!$B$17:$CO$153,36,0)</f>
        <v>2.88</v>
      </c>
      <c r="N90" s="311">
        <f>VLOOKUP(B90,[1]C18KCDB!$B$7:$XFA$1048576,114,0)</f>
        <v>0</v>
      </c>
      <c r="O90" s="311" t="str">
        <f>VLOOKUP(B90,[1]C18KCDB!$B$7:$XFA$1048576,115,0)</f>
        <v>Đ</v>
      </c>
      <c r="P90" s="339"/>
      <c r="Q90" s="340"/>
      <c r="R90" s="313" t="s">
        <v>40</v>
      </c>
    </row>
    <row r="91" spans="1:18" ht="23.25" hidden="1" customHeight="1">
      <c r="A91" s="231">
        <f t="shared" si="3"/>
        <v>19</v>
      </c>
      <c r="B91" s="305">
        <v>1816217054</v>
      </c>
      <c r="C91" s="306" t="s">
        <v>459</v>
      </c>
      <c r="D91" s="306" t="s">
        <v>173</v>
      </c>
      <c r="E91" s="308" t="str">
        <f>VLOOKUP(B91,[1]C18KCDB!$B$7:$XFA$1048576,4,0)</f>
        <v>13/08/1992</v>
      </c>
      <c r="F91" s="309" t="str">
        <f>VLOOKUP(B91,[1]C18KCDB!$B$7:$XFA$1048576,124,0)</f>
        <v>Đà Nẵng</v>
      </c>
      <c r="G91" s="309" t="str">
        <f>VLOOKUP(B91,[1]C18KCDB!$B$7:$XFA$1048576,123,0)</f>
        <v>Nữ</v>
      </c>
      <c r="H91" s="232">
        <f>VLOOKUP(B91,[1]C18KCDB!$B$7:$XFA$1048576,101,0)</f>
        <v>6.96</v>
      </c>
      <c r="I91" s="233">
        <f>VLOOKUP(B91,[1]C18KCDB!$B$7:$XFA$1048576,105,0)</f>
        <v>5.5</v>
      </c>
      <c r="J91" s="233">
        <f>VLOOKUP(B91,[1]C18KCDB!$B$7:$XFA$1048576,109,0)</f>
        <v>6.5</v>
      </c>
      <c r="K91" s="232">
        <f>VLOOKUP(B91,[1]C18KCDB!$B$7:$XFA$1048576,110,0)</f>
        <v>5.5</v>
      </c>
      <c r="L91" s="232">
        <f>VLOOKUP(B91,[1]C18KCDB!$B$7:$XFA$1048576,111,0)</f>
        <v>6.91</v>
      </c>
      <c r="M91" s="310">
        <f>VLOOKUP(B91,[1]quidoi!$B$17:$CO$153,36,0)</f>
        <v>2.79</v>
      </c>
      <c r="N91" s="311" t="str">
        <f>VLOOKUP(B91,[1]C18KCDB!$B$7:$XFA$1048576,114,0)</f>
        <v>Đ</v>
      </c>
      <c r="O91" s="311" t="str">
        <f>VLOOKUP(B91,[1]C18KCDB!$B$7:$XFA$1048576,115,0)</f>
        <v>Đ</v>
      </c>
      <c r="P91" s="339"/>
      <c r="Q91" s="340"/>
      <c r="R91" s="313" t="s">
        <v>40</v>
      </c>
    </row>
    <row r="92" spans="1:18" ht="23.25" hidden="1" customHeight="1">
      <c r="A92" s="231">
        <f t="shared" si="3"/>
        <v>20</v>
      </c>
      <c r="B92" s="305">
        <v>1816217039</v>
      </c>
      <c r="C92" s="306" t="s">
        <v>473</v>
      </c>
      <c r="D92" s="306" t="s">
        <v>293</v>
      </c>
      <c r="E92" s="308" t="str">
        <f>VLOOKUP(B92,[1]C18KCDB!$B$7:$XFA$1048576,4,0)</f>
        <v>29/09/1991</v>
      </c>
      <c r="F92" s="309" t="str">
        <f>VLOOKUP(B92,[1]C18KCDB!$B$7:$XFA$1048576,124,0)</f>
        <v>Thái Bình</v>
      </c>
      <c r="G92" s="309" t="str">
        <f>VLOOKUP(B92,[1]C18KCDB!$B$7:$XFA$1048576,123,0)</f>
        <v>Nữ</v>
      </c>
      <c r="H92" s="232">
        <f>VLOOKUP(B92,[1]C18KCDB!$B$7:$XFA$1048576,101,0)</f>
        <v>6.66</v>
      </c>
      <c r="I92" s="233">
        <f>VLOOKUP(B92,[1]C18KCDB!$B$7:$XFA$1048576,105,0)</f>
        <v>7.1</v>
      </c>
      <c r="J92" s="233">
        <f>VLOOKUP(B92,[1]C18KCDB!$B$7:$XFA$1048576,109,0)</f>
        <v>4.3</v>
      </c>
      <c r="K92" s="232">
        <f>VLOOKUP(B92,[1]C18KCDB!$B$7:$XFA$1048576,110,0)</f>
        <v>7.1</v>
      </c>
      <c r="L92" s="232">
        <f>VLOOKUP(B92,[1]C18KCDB!$B$7:$XFA$1048576,111,0)</f>
        <v>6.67</v>
      </c>
      <c r="M92" s="310">
        <f>VLOOKUP(B92,[1]quidoi!$B$17:$CO$153,36,0)</f>
        <v>2.68</v>
      </c>
      <c r="N92" s="311" t="str">
        <f>VLOOKUP(B92,[1]C18KCDB!$B$7:$XFA$1048576,114,0)</f>
        <v>Đ</v>
      </c>
      <c r="O92" s="311" t="str">
        <f>VLOOKUP(B92,[1]C18KCDB!$B$7:$XFA$1048576,115,0)</f>
        <v>Đ</v>
      </c>
      <c r="P92" s="339"/>
      <c r="Q92" s="340"/>
      <c r="R92" s="313" t="s">
        <v>40</v>
      </c>
    </row>
    <row r="93" spans="1:18" ht="23.25" hidden="1" customHeight="1">
      <c r="A93" s="231">
        <f t="shared" si="3"/>
        <v>21</v>
      </c>
      <c r="B93" s="305">
        <v>1816217023</v>
      </c>
      <c r="C93" s="306" t="s">
        <v>429</v>
      </c>
      <c r="D93" s="306" t="s">
        <v>106</v>
      </c>
      <c r="E93" s="308" t="str">
        <f>VLOOKUP(B93,[1]C18KCDB!$B$7:$XFA$1048576,4,0)</f>
        <v>22/06/1991</v>
      </c>
      <c r="F93" s="309" t="str">
        <f>VLOOKUP(B93,[1]C18KCDB!$B$7:$XFA$1048576,124,0)</f>
        <v>Đà Nẵng</v>
      </c>
      <c r="G93" s="309" t="str">
        <f>VLOOKUP(B93,[1]C18KCDB!$B$7:$XFA$1048576,123,0)</f>
        <v>Nữ</v>
      </c>
      <c r="H93" s="232">
        <f>VLOOKUP(B93,[1]C18KCDB!$B$7:$XFA$1048576,101,0)</f>
        <v>6.27</v>
      </c>
      <c r="I93" s="233">
        <f>VLOOKUP(B93,[1]C18KCDB!$B$7:$XFA$1048576,105,0)</f>
        <v>8</v>
      </c>
      <c r="J93" s="233">
        <f>VLOOKUP(B93,[1]C18KCDB!$B$7:$XFA$1048576,109,0)</f>
        <v>5.5</v>
      </c>
      <c r="K93" s="232">
        <f>VLOOKUP(B93,[1]C18KCDB!$B$7:$XFA$1048576,110,0)</f>
        <v>8</v>
      </c>
      <c r="L93" s="232">
        <f>VLOOKUP(B93,[1]C18KCDB!$B$7:$XFA$1048576,111,0)</f>
        <v>6.34</v>
      </c>
      <c r="M93" s="310">
        <f>VLOOKUP(B93,[1]quidoi!$B$17:$CO$153,36,0)</f>
        <v>2.44</v>
      </c>
      <c r="N93" s="311" t="str">
        <f>VLOOKUP(B93,[1]C18KCDB!$B$7:$XFA$1048576,114,0)</f>
        <v>Đ</v>
      </c>
      <c r="O93" s="311" t="str">
        <f>VLOOKUP(B93,[1]C18KCDB!$B$7:$XFA$1048576,115,0)</f>
        <v>Đ</v>
      </c>
      <c r="P93" s="339"/>
      <c r="Q93" s="340"/>
      <c r="R93" s="313" t="s">
        <v>40</v>
      </c>
    </row>
    <row r="94" spans="1:18" ht="24" hidden="1" customHeight="1">
      <c r="A94" s="132"/>
      <c r="B94" s="342" t="s">
        <v>366</v>
      </c>
      <c r="C94" s="200"/>
      <c r="D94" s="201"/>
      <c r="E94" s="213"/>
      <c r="F94" s="294"/>
      <c r="G94" s="294"/>
      <c r="H94" s="294"/>
      <c r="I94" s="294"/>
      <c r="J94" s="294"/>
      <c r="K94" s="294"/>
      <c r="L94" s="294"/>
      <c r="M94" s="294"/>
      <c r="N94" s="295"/>
      <c r="O94" s="295"/>
      <c r="P94" s="295"/>
      <c r="Q94" s="296"/>
      <c r="R94" s="214"/>
    </row>
    <row r="95" spans="1:18" ht="23.25" hidden="1" customHeight="1">
      <c r="A95" s="231">
        <f t="shared" si="3"/>
        <v>1</v>
      </c>
      <c r="B95" s="305">
        <v>1816217080</v>
      </c>
      <c r="C95" s="306" t="s">
        <v>474</v>
      </c>
      <c r="D95" s="306" t="s">
        <v>64</v>
      </c>
      <c r="E95" s="308" t="str">
        <f>VLOOKUP(B95,[1]C18KCDB!$B$7:$XFA$1048576,4,0)</f>
        <v>29/05/1991</v>
      </c>
      <c r="F95" s="309" t="str">
        <f>VLOOKUP(B95,[1]C18KCDB!$B$7:$XFA$1048576,124,0)</f>
        <v>Đà Nẵng</v>
      </c>
      <c r="G95" s="309" t="str">
        <f>VLOOKUP(B95,[1]C18KCDB!$B$7:$XFA$1048576,123,0)</f>
        <v>Nữ</v>
      </c>
      <c r="H95" s="232">
        <f>VLOOKUP(B95,[1]C18KCDB!$B$7:$XFA$1048576,101,0)</f>
        <v>6.11</v>
      </c>
      <c r="I95" s="233">
        <f>VLOOKUP(B95,[1]C18KCDB!$B$7:$XFA$1048576,105,0)</f>
        <v>5.6</v>
      </c>
      <c r="J95" s="233">
        <f>VLOOKUP(B95,[1]C18KCDB!$B$7:$XFA$1048576,109,0)</f>
        <v>5.5</v>
      </c>
      <c r="K95" s="232">
        <f>VLOOKUP(B95,[1]C18KCDB!$B$7:$XFA$1048576,110,0)</f>
        <v>5.6</v>
      </c>
      <c r="L95" s="232">
        <f>VLOOKUP(B95,[1]C18KCDB!$B$7:$XFA$1048576,111,0)</f>
        <v>6.09</v>
      </c>
      <c r="M95" s="310">
        <f>VLOOKUP(B95,[1]quidoi!$B$17:$CO$153,36,0)</f>
        <v>2.31</v>
      </c>
      <c r="N95" s="311" t="str">
        <f>VLOOKUP(B95,[1]C18KCDB!$B$7:$XFA$1048576,114,0)</f>
        <v>Đ</v>
      </c>
      <c r="O95" s="311" t="str">
        <f>VLOOKUP(B95,[1]C18KCDB!$B$7:$XFA$1048576,115,0)</f>
        <v>Đ</v>
      </c>
      <c r="P95" s="339"/>
      <c r="Q95" s="340" t="s">
        <v>367</v>
      </c>
      <c r="R95" s="313" t="e">
        <f>#REF!</f>
        <v>#REF!</v>
      </c>
    </row>
    <row r="96" spans="1:18" ht="23.25" hidden="1" customHeight="1">
      <c r="A96" s="231">
        <f t="shared" si="3"/>
        <v>2</v>
      </c>
      <c r="B96" s="305">
        <v>1816217020</v>
      </c>
      <c r="C96" s="306" t="s">
        <v>451</v>
      </c>
      <c r="D96" s="306" t="s">
        <v>64</v>
      </c>
      <c r="E96" s="308" t="str">
        <f>VLOOKUP(B96,[1]C18KCDB!$B$7:$XFA$1048576,4,0)</f>
        <v>26/09/1992</v>
      </c>
      <c r="F96" s="309" t="str">
        <f>VLOOKUP(B96,[1]C18KCDB!$B$7:$XFA$1048576,124,0)</f>
        <v>Đà Nẵng</v>
      </c>
      <c r="G96" s="309" t="str">
        <f>VLOOKUP(B96,[1]C18KCDB!$B$7:$XFA$1048576,123,0)</f>
        <v>Nữ</v>
      </c>
      <c r="H96" s="232">
        <f>VLOOKUP(B96,[1]C18KCDB!$B$7:$XFA$1048576,101,0)</f>
        <v>6.66</v>
      </c>
      <c r="I96" s="233">
        <f>VLOOKUP(B96,[1]C18KCDB!$B$7:$XFA$1048576,105,0)</f>
        <v>5.5</v>
      </c>
      <c r="J96" s="233">
        <f>VLOOKUP(B96,[1]C18KCDB!$B$7:$XFA$1048576,109,0)</f>
        <v>5.8</v>
      </c>
      <c r="K96" s="232">
        <f>VLOOKUP(B96,[1]C18KCDB!$B$7:$XFA$1048576,110,0)</f>
        <v>5.5</v>
      </c>
      <c r="L96" s="232">
        <f>VLOOKUP(B96,[1]C18KCDB!$B$7:$XFA$1048576,111,0)</f>
        <v>6.62</v>
      </c>
      <c r="M96" s="310">
        <f>VLOOKUP(B96,[1]quidoi!$B$17:$CO$153,36,0)</f>
        <v>2.6</v>
      </c>
      <c r="N96" s="311" t="str">
        <f>VLOOKUP(B96,[1]C18KCDB!$B$7:$XFA$1048576,114,0)</f>
        <v>Đ</v>
      </c>
      <c r="O96" s="311" t="str">
        <f>VLOOKUP(B96,[1]C18KCDB!$B$7:$XFA$1048576,115,0)</f>
        <v>Đ</v>
      </c>
      <c r="P96" s="339"/>
      <c r="Q96" s="340" t="s">
        <v>367</v>
      </c>
      <c r="R96" s="313" t="s">
        <v>40</v>
      </c>
    </row>
    <row r="97" spans="1:18" ht="23.25" hidden="1" customHeight="1">
      <c r="A97" s="231">
        <f t="shared" si="3"/>
        <v>3</v>
      </c>
      <c r="B97" s="305">
        <v>1816217088</v>
      </c>
      <c r="C97" s="306" t="s">
        <v>475</v>
      </c>
      <c r="D97" s="306" t="s">
        <v>372</v>
      </c>
      <c r="E97" s="308" t="str">
        <f>VLOOKUP(B97,[1]C18KCDB!$B$7:$XFA$1048576,4,0)</f>
        <v>15/07/1992</v>
      </c>
      <c r="F97" s="309" t="str">
        <f>VLOOKUP(B97,[1]C18KCDB!$B$7:$XFA$1048576,124,0)</f>
        <v>Quảng Bình</v>
      </c>
      <c r="G97" s="309" t="str">
        <f>VLOOKUP(B97,[1]C18KCDB!$B$7:$XFA$1048576,123,0)</f>
        <v>Nữ</v>
      </c>
      <c r="H97" s="232">
        <f>VLOOKUP(B97,[1]C18KCDB!$B$7:$XFA$1048576,101,0)</f>
        <v>6.76</v>
      </c>
      <c r="I97" s="233">
        <f>VLOOKUP(B97,[1]C18KCDB!$B$7:$XFA$1048576,105,0)</f>
        <v>6.9</v>
      </c>
      <c r="J97" s="233">
        <f>VLOOKUP(B97,[1]C18KCDB!$B$7:$XFA$1048576,109,0)</f>
        <v>8</v>
      </c>
      <c r="K97" s="232">
        <f>VLOOKUP(B97,[1]C18KCDB!$B$7:$XFA$1048576,110,0)</f>
        <v>6.9</v>
      </c>
      <c r="L97" s="232">
        <f>VLOOKUP(B97,[1]C18KCDB!$B$7:$XFA$1048576,111,0)</f>
        <v>6.76</v>
      </c>
      <c r="M97" s="310">
        <f>VLOOKUP(B97,[1]quidoi!$B$17:$CO$153,36,0)</f>
        <v>2.67</v>
      </c>
      <c r="N97" s="311" t="str">
        <f>VLOOKUP(B97,[1]C18KCDB!$B$7:$XFA$1048576,114,0)</f>
        <v>Đ</v>
      </c>
      <c r="O97" s="311" t="str">
        <f>VLOOKUP(B97,[1]C18KCDB!$B$7:$XFA$1048576,115,0)</f>
        <v>Đ</v>
      </c>
      <c r="P97" s="339"/>
      <c r="Q97" s="340" t="s">
        <v>367</v>
      </c>
      <c r="R97" s="313" t="e">
        <f>#REF!</f>
        <v>#REF!</v>
      </c>
    </row>
    <row r="98" spans="1:18" ht="23.25" hidden="1" customHeight="1">
      <c r="A98" s="231">
        <f t="shared" si="3"/>
        <v>4</v>
      </c>
      <c r="B98" s="305">
        <v>1816217086</v>
      </c>
      <c r="C98" s="306" t="s">
        <v>440</v>
      </c>
      <c r="D98" s="306" t="s">
        <v>383</v>
      </c>
      <c r="E98" s="308" t="str">
        <f>VLOOKUP(B98,[1]C18KCDB!$B$7:$XFA$1048576,4,0)</f>
        <v>24/08/1992</v>
      </c>
      <c r="F98" s="309" t="str">
        <f>VLOOKUP(B98,[1]C18KCDB!$B$7:$XFA$1048576,124,0)</f>
        <v>Gia Lai</v>
      </c>
      <c r="G98" s="309" t="str">
        <f>VLOOKUP(B98,[1]C18KCDB!$B$7:$XFA$1048576,123,0)</f>
        <v>Nữ</v>
      </c>
      <c r="H98" s="232">
        <f>VLOOKUP(B98,[1]C18KCDB!$B$7:$XFA$1048576,101,0)</f>
        <v>5.74</v>
      </c>
      <c r="I98" s="233">
        <f>VLOOKUP(B98,[1]C18KCDB!$B$7:$XFA$1048576,105,0)</f>
        <v>6.1</v>
      </c>
      <c r="J98" s="233">
        <f>VLOOKUP(B98,[1]C18KCDB!$B$7:$XFA$1048576,109,0)</f>
        <v>6.3</v>
      </c>
      <c r="K98" s="232">
        <f>VLOOKUP(B98,[1]C18KCDB!$B$7:$XFA$1048576,110,0)</f>
        <v>6.1</v>
      </c>
      <c r="L98" s="232">
        <f>VLOOKUP(B98,[1]C18KCDB!$B$7:$XFA$1048576,111,0)</f>
        <v>5.75</v>
      </c>
      <c r="M98" s="310">
        <f>VLOOKUP(B98,[1]quidoi!$B$17:$CO$153,36,0)</f>
        <v>2.08</v>
      </c>
      <c r="N98" s="311" t="str">
        <f>VLOOKUP(B98,[1]C18KCDB!$B$7:$XFA$1048576,114,0)</f>
        <v>Đ</v>
      </c>
      <c r="O98" s="311" t="str">
        <f>VLOOKUP(B98,[1]C18KCDB!$B$7:$XFA$1048576,115,0)</f>
        <v>Đ</v>
      </c>
      <c r="P98" s="339"/>
      <c r="Q98" s="340" t="s">
        <v>476</v>
      </c>
      <c r="R98" s="313" t="s">
        <v>40</v>
      </c>
    </row>
    <row r="99" spans="1:18" ht="23.25" hidden="1" customHeight="1">
      <c r="A99" s="231">
        <f t="shared" si="3"/>
        <v>5</v>
      </c>
      <c r="B99" s="305">
        <v>1816217060</v>
      </c>
      <c r="C99" s="306" t="s">
        <v>477</v>
      </c>
      <c r="D99" s="306" t="s">
        <v>478</v>
      </c>
      <c r="E99" s="308" t="str">
        <f>VLOOKUP(B99,[1]C18KCDB!$B$7:$XFA$1048576,4,0)</f>
        <v>08/01/1992</v>
      </c>
      <c r="F99" s="309" t="str">
        <f>VLOOKUP(B99,[1]C18KCDB!$B$7:$XFA$1048576,124,0)</f>
        <v>Đà Nẵng</v>
      </c>
      <c r="G99" s="309" t="str">
        <f>VLOOKUP(B99,[1]C18KCDB!$B$7:$XFA$1048576,123,0)</f>
        <v>Nữ</v>
      </c>
      <c r="H99" s="232">
        <f>VLOOKUP(B99,[1]C18KCDB!$B$7:$XFA$1048576,101,0)</f>
        <v>7.03</v>
      </c>
      <c r="I99" s="233">
        <f>VLOOKUP(B99,[1]C18KCDB!$B$7:$XFA$1048576,105,0)</f>
        <v>9.4</v>
      </c>
      <c r="J99" s="233">
        <f>VLOOKUP(B99,[1]C18KCDB!$B$7:$XFA$1048576,109,0)</f>
        <v>6.8</v>
      </c>
      <c r="K99" s="232">
        <f>VLOOKUP(B99,[1]C18KCDB!$B$7:$XFA$1048576,110,0)</f>
        <v>9.4</v>
      </c>
      <c r="L99" s="232">
        <f>VLOOKUP(B99,[1]C18KCDB!$B$7:$XFA$1048576,111,0)</f>
        <v>7.12</v>
      </c>
      <c r="M99" s="310">
        <f>VLOOKUP(B99,[1]quidoi!$B$17:$CO$153,36,0)</f>
        <v>2.93</v>
      </c>
      <c r="N99" s="311" t="str">
        <f>VLOOKUP(B99,[1]C18KCDB!$B$7:$XFA$1048576,114,0)</f>
        <v>Đ</v>
      </c>
      <c r="O99" s="311" t="str">
        <f>VLOOKUP(B99,[1]C18KCDB!$B$7:$XFA$1048576,115,0)</f>
        <v>Đ</v>
      </c>
      <c r="P99" s="339"/>
      <c r="Q99" s="340" t="s">
        <v>367</v>
      </c>
      <c r="R99" s="313" t="e">
        <f>#REF!</f>
        <v>#REF!</v>
      </c>
    </row>
    <row r="100" spans="1:18" ht="23.25" hidden="1" customHeight="1">
      <c r="A100" s="231">
        <f t="shared" si="3"/>
        <v>6</v>
      </c>
      <c r="B100" s="305">
        <v>1816217063</v>
      </c>
      <c r="C100" s="306" t="s">
        <v>479</v>
      </c>
      <c r="D100" s="306" t="s">
        <v>154</v>
      </c>
      <c r="E100" s="308" t="str">
        <f>VLOOKUP(B100,[1]C18KCDB!$B$7:$XFA$1048576,4,0)</f>
        <v>19/09/1991</v>
      </c>
      <c r="F100" s="309" t="str">
        <f>VLOOKUP(B100,[1]C18KCDB!$B$7:$XFA$1048576,124,0)</f>
        <v>Quảng Bình</v>
      </c>
      <c r="G100" s="309" t="str">
        <f>VLOOKUP(B100,[1]C18KCDB!$B$7:$XFA$1048576,123,0)</f>
        <v>Nữ</v>
      </c>
      <c r="H100" s="232">
        <f>VLOOKUP(B100,[1]C18KCDB!$B$7:$XFA$1048576,101,0)</f>
        <v>6.29</v>
      </c>
      <c r="I100" s="233">
        <f>VLOOKUP(B100,[1]C18KCDB!$B$7:$XFA$1048576,105,0)</f>
        <v>7.8</v>
      </c>
      <c r="J100" s="233">
        <f>VLOOKUP(B100,[1]C18KCDB!$B$7:$XFA$1048576,109,0)</f>
        <v>4</v>
      </c>
      <c r="K100" s="232">
        <f>VLOOKUP(B100,[1]C18KCDB!$B$7:$XFA$1048576,110,0)</f>
        <v>7.8</v>
      </c>
      <c r="L100" s="232">
        <f>VLOOKUP(B100,[1]C18KCDB!$B$7:$XFA$1048576,111,0)</f>
        <v>6.34</v>
      </c>
      <c r="M100" s="310">
        <f>VLOOKUP(B100,[1]quidoi!$B$17:$CO$153,36,0)</f>
        <v>2.5099999999999998</v>
      </c>
      <c r="N100" s="311" t="str">
        <f>VLOOKUP(B100,[1]C18KCDB!$B$7:$XFA$1048576,114,0)</f>
        <v>Đ</v>
      </c>
      <c r="O100" s="311" t="str">
        <f>VLOOKUP(B100,[1]C18KCDB!$B$7:$XFA$1048576,115,0)</f>
        <v>Đ</v>
      </c>
      <c r="P100" s="339"/>
      <c r="Q100" s="340" t="s">
        <v>480</v>
      </c>
      <c r="R100" s="313" t="s">
        <v>40</v>
      </c>
    </row>
    <row r="101" spans="1:18" ht="23.25" hidden="1" customHeight="1">
      <c r="A101" s="231">
        <f t="shared" si="3"/>
        <v>7</v>
      </c>
      <c r="B101" s="305">
        <v>1816217018</v>
      </c>
      <c r="C101" s="306" t="s">
        <v>481</v>
      </c>
      <c r="D101" s="306" t="s">
        <v>125</v>
      </c>
      <c r="E101" s="308" t="str">
        <f>VLOOKUP(B101,[1]C18KCDB!$B$7:$XFA$1048576,4,0)</f>
        <v>02/01/1992</v>
      </c>
      <c r="F101" s="309" t="str">
        <f>VLOOKUP(B101,[1]C18KCDB!$B$7:$XFA$1048576,124,0)</f>
        <v>Quảng Nam</v>
      </c>
      <c r="G101" s="309" t="str">
        <f>VLOOKUP(B101,[1]C18KCDB!$B$7:$XFA$1048576,123,0)</f>
        <v>Nữ</v>
      </c>
      <c r="H101" s="232">
        <f>VLOOKUP(B101,[1]C18KCDB!$B$7:$XFA$1048576,101,0)</f>
        <v>6.36</v>
      </c>
      <c r="I101" s="233">
        <f>VLOOKUP(B101,[1]C18KCDB!$B$7:$XFA$1048576,105,0)</f>
        <v>5.5</v>
      </c>
      <c r="J101" s="233">
        <f>VLOOKUP(B101,[1]C18KCDB!$B$7:$XFA$1048576,109,0)</f>
        <v>5.5</v>
      </c>
      <c r="K101" s="232">
        <f>VLOOKUP(B101,[1]C18KCDB!$B$7:$XFA$1048576,110,0)</f>
        <v>5.5</v>
      </c>
      <c r="L101" s="232">
        <f>VLOOKUP(B101,[1]C18KCDB!$B$7:$XFA$1048576,111,0)</f>
        <v>6.33</v>
      </c>
      <c r="M101" s="310">
        <f>VLOOKUP(B101,[1]quidoi!$B$17:$CO$153,36,0)</f>
        <v>2.5</v>
      </c>
      <c r="N101" s="311" t="str">
        <f>VLOOKUP(B101,[1]C18KCDB!$B$7:$XFA$1048576,114,0)</f>
        <v>Đ</v>
      </c>
      <c r="O101" s="311" t="str">
        <f>VLOOKUP(B101,[1]C18KCDB!$B$7:$XFA$1048576,115,0)</f>
        <v>Đ</v>
      </c>
      <c r="P101" s="339"/>
      <c r="Q101" s="340" t="s">
        <v>482</v>
      </c>
      <c r="R101" s="313" t="e">
        <f>#REF!</f>
        <v>#REF!</v>
      </c>
    </row>
    <row r="102" spans="1:18" ht="23.25" hidden="1" customHeight="1">
      <c r="A102" s="231">
        <f t="shared" si="3"/>
        <v>8</v>
      </c>
      <c r="B102" s="305">
        <v>1816217079</v>
      </c>
      <c r="C102" s="306" t="s">
        <v>430</v>
      </c>
      <c r="D102" s="306" t="s">
        <v>173</v>
      </c>
      <c r="E102" s="308" t="str">
        <f>VLOOKUP(B102,[1]C18KCDB!$B$7:$XFA$1048576,4,0)</f>
        <v>16/09/1991</v>
      </c>
      <c r="F102" s="309" t="str">
        <f>VLOOKUP(B102,[1]C18KCDB!$B$7:$XFA$1048576,124,0)</f>
        <v>Đà Nẵng</v>
      </c>
      <c r="G102" s="309" t="str">
        <f>VLOOKUP(B102,[1]C18KCDB!$B$7:$XFA$1048576,123,0)</f>
        <v>Nữ</v>
      </c>
      <c r="H102" s="232">
        <f>VLOOKUP(B102,[1]C18KCDB!$B$7:$XFA$1048576,101,0)</f>
        <v>5.97</v>
      </c>
      <c r="I102" s="233">
        <f>VLOOKUP(B102,[1]C18KCDB!$B$7:$XFA$1048576,105,0)</f>
        <v>4.3</v>
      </c>
      <c r="J102" s="233">
        <f>VLOOKUP(B102,[1]C18KCDB!$B$7:$XFA$1048576,109,0)</f>
        <v>6.5</v>
      </c>
      <c r="K102" s="232">
        <f>VLOOKUP(B102,[1]C18KCDB!$B$7:$XFA$1048576,110,0)</f>
        <v>4.3</v>
      </c>
      <c r="L102" s="232">
        <f>VLOOKUP(B102,[1]C18KCDB!$B$7:$XFA$1048576,111,0)</f>
        <v>5.91</v>
      </c>
      <c r="M102" s="310">
        <f>VLOOKUP(B102,[1]quidoi!$B$17:$CO$153,36,0)</f>
        <v>2.21</v>
      </c>
      <c r="N102" s="311" t="str">
        <f>VLOOKUP(B102,[1]C18KCDB!$B$7:$XFA$1048576,114,0)</f>
        <v>Đ</v>
      </c>
      <c r="O102" s="311" t="str">
        <f>VLOOKUP(B102,[1]C18KCDB!$B$7:$XFA$1048576,115,0)</f>
        <v>Đ</v>
      </c>
      <c r="P102" s="339"/>
      <c r="Q102" s="340" t="s">
        <v>442</v>
      </c>
      <c r="R102" s="313" t="s">
        <v>40</v>
      </c>
    </row>
    <row r="103" spans="1:18" ht="21" hidden="1" customHeight="1"/>
    <row r="104" spans="1:18" ht="21" hidden="1" customHeight="1"/>
    <row r="105" spans="1:18" ht="21" hidden="1" customHeight="1"/>
    <row r="106" spans="1:18" ht="21" hidden="1" customHeight="1"/>
    <row r="107" spans="1:18" ht="21" hidden="1" customHeight="1"/>
    <row r="108" spans="1:18" ht="21" hidden="1" customHeight="1"/>
    <row r="109" spans="1:18" ht="21" hidden="1" customHeight="1"/>
    <row r="110" spans="1:18" ht="21" hidden="1" customHeight="1"/>
    <row r="111" spans="1:18" ht="21" hidden="1" customHeight="1"/>
    <row r="112" spans="1:18" ht="21" hidden="1" customHeight="1"/>
    <row r="113" spans="1:18" ht="21" hidden="1" customHeight="1"/>
    <row r="114" spans="1:18" ht="21" hidden="1" customHeight="1"/>
    <row r="115" spans="1:18" ht="21" hidden="1" customHeight="1"/>
    <row r="116" spans="1:18" ht="21" hidden="1" customHeight="1"/>
    <row r="117" spans="1:18" s="251" customFormat="1" ht="26.25" hidden="1" customHeight="1">
      <c r="A117" s="251" t="s">
        <v>0</v>
      </c>
      <c r="D117" s="238"/>
      <c r="E117" s="239"/>
      <c r="F117" s="238"/>
      <c r="G117" s="238"/>
      <c r="H117" s="240"/>
      <c r="I117" s="240"/>
      <c r="J117" s="240" t="s">
        <v>1</v>
      </c>
      <c r="K117" s="240"/>
      <c r="L117" s="241"/>
      <c r="M117" s="241"/>
      <c r="N117" s="241"/>
      <c r="O117" s="241"/>
      <c r="P117" s="241"/>
      <c r="Q117" s="238"/>
      <c r="R117" s="238"/>
    </row>
    <row r="118" spans="1:18" s="251" customFormat="1" ht="21" hidden="1" customHeight="1">
      <c r="A118" s="251" t="s">
        <v>2</v>
      </c>
      <c r="D118" s="238"/>
      <c r="E118" s="242"/>
      <c r="F118" s="238"/>
      <c r="G118" s="238"/>
      <c r="H118" s="240"/>
      <c r="I118" s="240"/>
      <c r="J118" s="240" t="s">
        <v>375</v>
      </c>
      <c r="K118" s="240"/>
      <c r="L118" s="241"/>
      <c r="M118" s="241"/>
      <c r="N118" s="241"/>
      <c r="O118" s="241"/>
      <c r="P118" s="241"/>
      <c r="Q118" s="238"/>
      <c r="R118" s="238"/>
    </row>
    <row r="119" spans="1:18" s="251" customFormat="1" ht="21" hidden="1" customHeight="1">
      <c r="A119" s="238"/>
      <c r="B119" s="238"/>
      <c r="C119" s="238"/>
      <c r="D119" s="238"/>
      <c r="E119" s="242"/>
      <c r="F119" s="238"/>
      <c r="G119" s="238"/>
      <c r="H119" s="240"/>
      <c r="I119" s="240"/>
      <c r="J119" s="240" t="s">
        <v>420</v>
      </c>
      <c r="K119" s="240"/>
      <c r="L119" s="241"/>
      <c r="M119" s="241"/>
      <c r="N119" s="241"/>
      <c r="O119" s="241"/>
      <c r="P119" s="241"/>
      <c r="Q119" s="238"/>
      <c r="R119" s="238"/>
    </row>
    <row r="120" spans="1:18" s="290" customFormat="1" ht="21" hidden="1" customHeight="1">
      <c r="E120" s="290">
        <v>4</v>
      </c>
      <c r="F120" s="290">
        <v>124</v>
      </c>
      <c r="G120" s="290">
        <v>123</v>
      </c>
      <c r="H120" s="290">
        <v>101</v>
      </c>
      <c r="I120" s="290">
        <v>105</v>
      </c>
      <c r="J120" s="290">
        <v>109</v>
      </c>
      <c r="K120" s="290">
        <v>110</v>
      </c>
      <c r="L120" s="290">
        <v>111</v>
      </c>
      <c r="M120" s="290">
        <v>36</v>
      </c>
      <c r="N120" s="290">
        <v>114</v>
      </c>
      <c r="O120" s="290">
        <v>115</v>
      </c>
    </row>
    <row r="121" spans="1:18" ht="21" hidden="1" customHeight="1">
      <c r="A121" s="1012" t="s">
        <v>5</v>
      </c>
      <c r="B121" s="1013" t="s">
        <v>6</v>
      </c>
      <c r="C121" s="1014" t="s">
        <v>7</v>
      </c>
      <c r="D121" s="1015"/>
      <c r="E121" s="1016" t="s">
        <v>8</v>
      </c>
      <c r="F121" s="1012" t="s">
        <v>9</v>
      </c>
      <c r="G121" s="1008" t="s">
        <v>10</v>
      </c>
      <c r="H121" s="1007" t="s">
        <v>421</v>
      </c>
      <c r="I121" s="987"/>
      <c r="J121" s="987"/>
      <c r="K121" s="987"/>
      <c r="L121" s="1010" t="s">
        <v>422</v>
      </c>
      <c r="M121" s="1011"/>
      <c r="N121" s="1007" t="s">
        <v>17</v>
      </c>
      <c r="O121" s="1007" t="s">
        <v>18</v>
      </c>
      <c r="P121" s="243"/>
      <c r="Q121" s="1008" t="s">
        <v>20</v>
      </c>
      <c r="R121" s="1008" t="s">
        <v>21</v>
      </c>
    </row>
    <row r="122" spans="1:18" ht="28.5" hidden="1" customHeight="1">
      <c r="A122" s="992"/>
      <c r="B122" s="996"/>
      <c r="C122" s="1000"/>
      <c r="D122" s="1001"/>
      <c r="E122" s="1005"/>
      <c r="F122" s="992"/>
      <c r="G122" s="992"/>
      <c r="H122" s="982"/>
      <c r="I122" s="982" t="s">
        <v>423</v>
      </c>
      <c r="J122" s="982" t="s">
        <v>337</v>
      </c>
      <c r="K122" s="1007" t="s">
        <v>424</v>
      </c>
      <c r="L122" s="990"/>
      <c r="M122" s="991"/>
      <c r="N122" s="982"/>
      <c r="O122" s="982"/>
      <c r="P122" s="244"/>
      <c r="Q122" s="985"/>
      <c r="R122" s="985"/>
    </row>
    <row r="123" spans="1:18" ht="21" hidden="1" customHeight="1">
      <c r="A123" s="993"/>
      <c r="B123" s="997"/>
      <c r="C123" s="1002"/>
      <c r="D123" s="1003"/>
      <c r="E123" s="1006"/>
      <c r="F123" s="993"/>
      <c r="G123" s="993"/>
      <c r="H123" s="983"/>
      <c r="I123" s="983"/>
      <c r="J123" s="983"/>
      <c r="K123" s="983"/>
      <c r="L123" s="76" t="s">
        <v>27</v>
      </c>
      <c r="M123" s="76" t="s">
        <v>28</v>
      </c>
      <c r="N123" s="983"/>
      <c r="O123" s="983"/>
      <c r="P123" s="245"/>
      <c r="Q123" s="986"/>
      <c r="R123" s="986"/>
    </row>
    <row r="124" spans="1:18" ht="24.75" hidden="1" customHeight="1">
      <c r="A124" s="132"/>
      <c r="B124" s="342" t="s">
        <v>425</v>
      </c>
      <c r="C124" s="200"/>
      <c r="D124" s="201"/>
      <c r="E124" s="213"/>
      <c r="F124" s="294"/>
      <c r="G124" s="294"/>
      <c r="H124" s="294"/>
      <c r="I124" s="294"/>
      <c r="J124" s="294"/>
      <c r="K124" s="294"/>
      <c r="L124" s="294"/>
      <c r="M124" s="294"/>
      <c r="N124" s="295"/>
      <c r="O124" s="295"/>
      <c r="P124" s="295"/>
      <c r="Q124" s="296"/>
      <c r="R124" s="214"/>
    </row>
    <row r="125" spans="1:18" ht="23.25" hidden="1" customHeight="1">
      <c r="A125" s="226">
        <v>1</v>
      </c>
      <c r="B125" s="297">
        <v>1816217050</v>
      </c>
      <c r="C125" s="298" t="s">
        <v>483</v>
      </c>
      <c r="D125" s="325" t="s">
        <v>134</v>
      </c>
      <c r="E125" s="299" t="str">
        <f>VLOOKUP(B125,[1]C18KCDB!$B$7:$XFA$1048576,4,0)</f>
        <v>18/10/1991</v>
      </c>
      <c r="F125" s="300" t="str">
        <f>VLOOKUP(B125,[1]C18KCDB!$B$7:$XFA$1048576,124,0)</f>
        <v>Đăklăk</v>
      </c>
      <c r="G125" s="300" t="str">
        <f>VLOOKUP(B125,[1]C18KCDB!$B$7:$XFA$1048576,123,0)</f>
        <v>Nữ</v>
      </c>
      <c r="H125" s="229">
        <f>VLOOKUP(B125,[1]C18KCDB!$B$7:$XFA$1048576,101,0)</f>
        <v>7.56</v>
      </c>
      <c r="I125" s="230">
        <f>VLOOKUP(B125,[1]C18KCDB!$B$7:$XFA$1048576,105,0)</f>
        <v>7.9</v>
      </c>
      <c r="J125" s="230">
        <f>VLOOKUP(B125,[1]C18KCDB!$B$7:$XFA$1048576,109,0)</f>
        <v>8</v>
      </c>
      <c r="K125" s="229">
        <f>VLOOKUP(B125,[1]C18KCDB!$B$7:$XFA$1048576,110,0)</f>
        <v>7.9</v>
      </c>
      <c r="L125" s="229">
        <f>VLOOKUP(B125,[1]C18KCDB!$B$7:$XFA$1048576,111,0)</f>
        <v>7.58</v>
      </c>
      <c r="M125" s="301">
        <f>VLOOKUP(B125,[1]quidoi!$B$17:$CO$153,36,0)</f>
        <v>3.2</v>
      </c>
      <c r="N125" s="302" t="str">
        <f>VLOOKUP(B125,[1]C18KCDB!$B$7:$XFA$1048576,114,0)</f>
        <v>Đ</v>
      </c>
      <c r="O125" s="302" t="str">
        <f>VLOOKUP(B125,[1]C18KCDB!$B$7:$XFA$1048576,115,0)</f>
        <v>Đ</v>
      </c>
      <c r="P125" s="302"/>
      <c r="Q125" s="326"/>
      <c r="R125" s="304" t="e">
        <f>#REF!</f>
        <v>#REF!</v>
      </c>
    </row>
    <row r="126" spans="1:18" ht="23.25" hidden="1" customHeight="1">
      <c r="A126" s="231">
        <f>A125+1</f>
        <v>2</v>
      </c>
      <c r="B126" s="305">
        <v>1816217059</v>
      </c>
      <c r="C126" s="306" t="s">
        <v>484</v>
      </c>
      <c r="D126" s="307" t="s">
        <v>485</v>
      </c>
      <c r="E126" s="308" t="str">
        <f>VLOOKUP(B126,[1]C18KCDB!$B$7:$XFA$1048576,4,0)</f>
        <v>03/01/1991</v>
      </c>
      <c r="F126" s="309" t="str">
        <f>VLOOKUP(B126,[1]C18KCDB!$B$7:$XFA$1048576,124,0)</f>
        <v>Bình Định</v>
      </c>
      <c r="G126" s="309" t="str">
        <f>VLOOKUP(B126,[1]C18KCDB!$B$7:$XFA$1048576,123,0)</f>
        <v>Nữ</v>
      </c>
      <c r="H126" s="232">
        <f>VLOOKUP(B126,[1]C18KCDB!$B$7:$XFA$1048576,101,0)</f>
        <v>8.16</v>
      </c>
      <c r="I126" s="233">
        <f>VLOOKUP(B126,[1]C18KCDB!$B$7:$XFA$1048576,105,0)</f>
        <v>9.3000000000000007</v>
      </c>
      <c r="J126" s="233">
        <f>VLOOKUP(B126,[1]C18KCDB!$B$7:$XFA$1048576,109,0)</f>
        <v>8.5</v>
      </c>
      <c r="K126" s="232">
        <f>VLOOKUP(B126,[1]C18KCDB!$B$7:$XFA$1048576,110,0)</f>
        <v>9.3000000000000007</v>
      </c>
      <c r="L126" s="232">
        <f>VLOOKUP(B126,[1]C18KCDB!$B$7:$XFA$1048576,111,0)</f>
        <v>8.2100000000000009</v>
      </c>
      <c r="M126" s="310">
        <f>VLOOKUP(B126,[1]quidoi!$B$17:$CO$153,36,0)</f>
        <v>3.54</v>
      </c>
      <c r="N126" s="311" t="str">
        <f>VLOOKUP(B126,[1]C18KCDB!$B$7:$XFA$1048576,114,0)</f>
        <v>Đ</v>
      </c>
      <c r="O126" s="311" t="str">
        <f>VLOOKUP(B126,[1]C18KCDB!$B$7:$XFA$1048576,115,0)</f>
        <v>Đ</v>
      </c>
      <c r="P126" s="311"/>
      <c r="Q126" s="312"/>
      <c r="R126" s="313" t="e">
        <f>#REF!</f>
        <v>#REF!</v>
      </c>
    </row>
    <row r="127" spans="1:18" ht="23.25" hidden="1" customHeight="1">
      <c r="A127" s="231">
        <f t="shared" ref="A127:A145" si="4">A126+1</f>
        <v>3</v>
      </c>
      <c r="B127" s="305">
        <v>1816217052</v>
      </c>
      <c r="C127" s="306" t="s">
        <v>486</v>
      </c>
      <c r="D127" s="306" t="s">
        <v>53</v>
      </c>
      <c r="E127" s="308" t="str">
        <f>VLOOKUP(B127,[1]C18KCDB!$B$7:$XFA$1048576,4,0)</f>
        <v>23/09/1991</v>
      </c>
      <c r="F127" s="309" t="str">
        <f>VLOOKUP(B127,[1]C18KCDB!$B$7:$XFA$1048576,124,0)</f>
        <v>Quảng Bình</v>
      </c>
      <c r="G127" s="309" t="str">
        <f>VLOOKUP(B127,[1]C18KCDB!$B$7:$XFA$1048576,123,0)</f>
        <v>Nữ</v>
      </c>
      <c r="H127" s="232">
        <f>VLOOKUP(B127,[1]C18KCDB!$B$7:$XFA$1048576,101,0)</f>
        <v>6.84</v>
      </c>
      <c r="I127" s="233">
        <f>VLOOKUP(B127,[1]C18KCDB!$B$7:$XFA$1048576,105,0)</f>
        <v>6.1</v>
      </c>
      <c r="J127" s="233">
        <f>VLOOKUP(B127,[1]C18KCDB!$B$7:$XFA$1048576,109,0)</f>
        <v>7</v>
      </c>
      <c r="K127" s="232">
        <f>VLOOKUP(B127,[1]C18KCDB!$B$7:$XFA$1048576,110,0)</f>
        <v>6.1</v>
      </c>
      <c r="L127" s="232">
        <f>VLOOKUP(B127,[1]C18KCDB!$B$7:$XFA$1048576,111,0)</f>
        <v>6.81</v>
      </c>
      <c r="M127" s="310">
        <f>VLOOKUP(B127,[1]quidoi!$B$17:$CO$153,36,0)</f>
        <v>2.76</v>
      </c>
      <c r="N127" s="311" t="str">
        <f>VLOOKUP(B127,[1]C18KCDB!$B$7:$XFA$1048576,114,0)</f>
        <v>Đ</v>
      </c>
      <c r="O127" s="311" t="str">
        <f>VLOOKUP(B127,[1]C18KCDB!$B$7:$XFA$1048576,115,0)</f>
        <v>Đ</v>
      </c>
      <c r="P127" s="339"/>
      <c r="Q127" s="340"/>
      <c r="R127" s="313" t="e">
        <f>#REF!</f>
        <v>#REF!</v>
      </c>
    </row>
    <row r="128" spans="1:18" ht="23.25" hidden="1" customHeight="1">
      <c r="A128" s="231">
        <f t="shared" si="4"/>
        <v>4</v>
      </c>
      <c r="B128" s="305">
        <v>1816217049</v>
      </c>
      <c r="C128" s="306" t="s">
        <v>487</v>
      </c>
      <c r="D128" s="306" t="s">
        <v>194</v>
      </c>
      <c r="E128" s="308" t="str">
        <f>VLOOKUP(B128,[1]C18KCDB!$B$7:$XFA$1048576,4,0)</f>
        <v>02/08/1991</v>
      </c>
      <c r="F128" s="309" t="str">
        <f>VLOOKUP(B128,[1]C18KCDB!$B$7:$XFA$1048576,124,0)</f>
        <v>Đà Nẵng</v>
      </c>
      <c r="G128" s="309" t="str">
        <f>VLOOKUP(B128,[1]C18KCDB!$B$7:$XFA$1048576,123,0)</f>
        <v>Nữ</v>
      </c>
      <c r="H128" s="232">
        <f>VLOOKUP(B128,[1]C18KCDB!$B$7:$XFA$1048576,101,0)</f>
        <v>6.78</v>
      </c>
      <c r="I128" s="233">
        <f>VLOOKUP(B128,[1]C18KCDB!$B$7:$XFA$1048576,105,0)</f>
        <v>8.5</v>
      </c>
      <c r="J128" s="233">
        <f>VLOOKUP(B128,[1]C18KCDB!$B$7:$XFA$1048576,109,0)</f>
        <v>8</v>
      </c>
      <c r="K128" s="232">
        <f>VLOOKUP(B128,[1]C18KCDB!$B$7:$XFA$1048576,110,0)</f>
        <v>8.5</v>
      </c>
      <c r="L128" s="232">
        <f>VLOOKUP(B128,[1]C18KCDB!$B$7:$XFA$1048576,111,0)</f>
        <v>6.84</v>
      </c>
      <c r="M128" s="310">
        <f>VLOOKUP(B128,[1]quidoi!$B$17:$CO$153,36,0)</f>
        <v>2.73</v>
      </c>
      <c r="N128" s="311" t="str">
        <f>VLOOKUP(B128,[1]C18KCDB!$B$7:$XFA$1048576,114,0)</f>
        <v>Đ</v>
      </c>
      <c r="O128" s="311" t="str">
        <f>VLOOKUP(B128,[1]C18KCDB!$B$7:$XFA$1048576,115,0)</f>
        <v>Đ</v>
      </c>
      <c r="P128" s="339"/>
      <c r="Q128" s="340"/>
      <c r="R128" s="313" t="e">
        <f>#REF!</f>
        <v>#REF!</v>
      </c>
    </row>
    <row r="129" spans="1:18" ht="23.25" hidden="1" customHeight="1">
      <c r="A129" s="231">
        <f t="shared" si="4"/>
        <v>5</v>
      </c>
      <c r="B129" s="305">
        <v>1817217019</v>
      </c>
      <c r="C129" s="306" t="s">
        <v>488</v>
      </c>
      <c r="D129" s="306" t="s">
        <v>489</v>
      </c>
      <c r="E129" s="308" t="str">
        <f>VLOOKUP(B129,[1]C18KCDB!$B$7:$XFA$1048576,4,0)</f>
        <v>26/04/1990</v>
      </c>
      <c r="F129" s="309" t="str">
        <f>VLOOKUP(B129,[1]C18KCDB!$B$7:$XFA$1048576,124,0)</f>
        <v>Đà Nẵng</v>
      </c>
      <c r="G129" s="309" t="str">
        <f>VLOOKUP(B129,[1]C18KCDB!$B$7:$XFA$1048576,123,0)</f>
        <v>Nam</v>
      </c>
      <c r="H129" s="232">
        <f>VLOOKUP(B129,[1]C18KCDB!$B$7:$XFA$1048576,101,0)</f>
        <v>7.48</v>
      </c>
      <c r="I129" s="233">
        <f>VLOOKUP(B129,[1]C18KCDB!$B$7:$XFA$1048576,105,0)</f>
        <v>6.5</v>
      </c>
      <c r="J129" s="233">
        <f>VLOOKUP(B129,[1]C18KCDB!$B$7:$XFA$1048576,109,0)</f>
        <v>8.3000000000000007</v>
      </c>
      <c r="K129" s="232">
        <f>VLOOKUP(B129,[1]C18KCDB!$B$7:$XFA$1048576,110,0)</f>
        <v>6.5</v>
      </c>
      <c r="L129" s="232">
        <f>VLOOKUP(B129,[1]C18KCDB!$B$7:$XFA$1048576,111,0)</f>
        <v>7.44</v>
      </c>
      <c r="M129" s="310">
        <f>VLOOKUP(B129,[1]quidoi!$B$17:$CO$153,36,0)</f>
        <v>3.13</v>
      </c>
      <c r="N129" s="311" t="str">
        <f>VLOOKUP(B129,[1]C18KCDB!$B$7:$XFA$1048576,114,0)</f>
        <v>Đ</v>
      </c>
      <c r="O129" s="311" t="str">
        <f>VLOOKUP(B129,[1]C18KCDB!$B$7:$XFA$1048576,115,0)</f>
        <v>Đ</v>
      </c>
      <c r="P129" s="339"/>
      <c r="Q129" s="340"/>
      <c r="R129" s="313" t="e">
        <f>#REF!</f>
        <v>#REF!</v>
      </c>
    </row>
    <row r="130" spans="1:18" ht="23.25" hidden="1" customHeight="1">
      <c r="A130" s="231">
        <f t="shared" si="4"/>
        <v>6</v>
      </c>
      <c r="B130" s="305">
        <v>1816217031</v>
      </c>
      <c r="C130" s="306" t="s">
        <v>490</v>
      </c>
      <c r="D130" s="306" t="s">
        <v>145</v>
      </c>
      <c r="E130" s="308" t="str">
        <f>VLOOKUP(B130,[1]C18KCDB!$B$7:$XFA$1048576,4,0)</f>
        <v>09/10/1992</v>
      </c>
      <c r="F130" s="309" t="str">
        <f>VLOOKUP(B130,[1]C18KCDB!$B$7:$XFA$1048576,124,0)</f>
        <v>Đà Nẵng</v>
      </c>
      <c r="G130" s="309" t="str">
        <f>VLOOKUP(B130,[1]C18KCDB!$B$7:$XFA$1048576,123,0)</f>
        <v>Nữ</v>
      </c>
      <c r="H130" s="232">
        <f>VLOOKUP(B130,[1]C18KCDB!$B$7:$XFA$1048576,101,0)</f>
        <v>7.11</v>
      </c>
      <c r="I130" s="233">
        <f>VLOOKUP(B130,[1]C18KCDB!$B$7:$XFA$1048576,105,0)</f>
        <v>8.3000000000000007</v>
      </c>
      <c r="J130" s="233">
        <f>VLOOKUP(B130,[1]C18KCDB!$B$7:$XFA$1048576,109,0)</f>
        <v>8</v>
      </c>
      <c r="K130" s="232">
        <f>VLOOKUP(B130,[1]C18KCDB!$B$7:$XFA$1048576,110,0)</f>
        <v>8.3000000000000007</v>
      </c>
      <c r="L130" s="232">
        <f>VLOOKUP(B130,[1]C18KCDB!$B$7:$XFA$1048576,111,0)</f>
        <v>7.16</v>
      </c>
      <c r="M130" s="310">
        <f>VLOOKUP(B130,[1]quidoi!$B$17:$CO$153,36,0)</f>
        <v>2.93</v>
      </c>
      <c r="N130" s="311" t="str">
        <f>VLOOKUP(B130,[1]C18KCDB!$B$7:$XFA$1048576,114,0)</f>
        <v>Đ</v>
      </c>
      <c r="O130" s="311" t="str">
        <f>VLOOKUP(B130,[1]C18KCDB!$B$7:$XFA$1048576,115,0)</f>
        <v>Đ</v>
      </c>
      <c r="P130" s="339"/>
      <c r="Q130" s="340"/>
      <c r="R130" s="313" t="e">
        <f>#REF!</f>
        <v>#REF!</v>
      </c>
    </row>
    <row r="131" spans="1:18" ht="23.25" hidden="1" customHeight="1">
      <c r="A131" s="231">
        <f t="shared" si="4"/>
        <v>7</v>
      </c>
      <c r="B131" s="305">
        <v>1816217069</v>
      </c>
      <c r="C131" s="306" t="s">
        <v>491</v>
      </c>
      <c r="D131" s="306" t="s">
        <v>70</v>
      </c>
      <c r="E131" s="308" t="str">
        <f>VLOOKUP(B131,[1]C18KCDB!$B$7:$XFA$1048576,4,0)</f>
        <v>02/08/1991</v>
      </c>
      <c r="F131" s="309" t="str">
        <f>VLOOKUP(B131,[1]C18KCDB!$B$7:$XFA$1048576,124,0)</f>
        <v>Gia Lai</v>
      </c>
      <c r="G131" s="309" t="str">
        <f>VLOOKUP(B131,[1]C18KCDB!$B$7:$XFA$1048576,123,0)</f>
        <v>Nữ</v>
      </c>
      <c r="H131" s="232">
        <f>VLOOKUP(B131,[1]C18KCDB!$B$7:$XFA$1048576,101,0)</f>
        <v>6.72</v>
      </c>
      <c r="I131" s="233">
        <f>VLOOKUP(B131,[1]C18KCDB!$B$7:$XFA$1048576,105,0)</f>
        <v>6</v>
      </c>
      <c r="J131" s="233">
        <f>VLOOKUP(B131,[1]C18KCDB!$B$7:$XFA$1048576,109,0)</f>
        <v>6</v>
      </c>
      <c r="K131" s="232">
        <f>VLOOKUP(B131,[1]C18KCDB!$B$7:$XFA$1048576,110,0)</f>
        <v>6</v>
      </c>
      <c r="L131" s="232">
        <f>VLOOKUP(B131,[1]C18KCDB!$B$7:$XFA$1048576,111,0)</f>
        <v>6.69</v>
      </c>
      <c r="M131" s="310">
        <f>VLOOKUP(B131,[1]quidoi!$B$17:$CO$153,36,0)</f>
        <v>2.66</v>
      </c>
      <c r="N131" s="311" t="str">
        <f>VLOOKUP(B131,[1]C18KCDB!$B$7:$XFA$1048576,114,0)</f>
        <v>Đ</v>
      </c>
      <c r="O131" s="311" t="str">
        <f>VLOOKUP(B131,[1]C18KCDB!$B$7:$XFA$1048576,115,0)</f>
        <v>Đ</v>
      </c>
      <c r="P131" s="339"/>
      <c r="Q131" s="340"/>
      <c r="R131" s="313" t="e">
        <f>#REF!</f>
        <v>#REF!</v>
      </c>
    </row>
    <row r="132" spans="1:18" ht="23.25" hidden="1" customHeight="1">
      <c r="A132" s="247">
        <f t="shared" si="4"/>
        <v>8</v>
      </c>
      <c r="B132" s="305">
        <v>1816217030</v>
      </c>
      <c r="C132" s="306" t="s">
        <v>252</v>
      </c>
      <c r="D132" s="306" t="s">
        <v>77</v>
      </c>
      <c r="E132" s="308" t="str">
        <f>VLOOKUP(B132,[1]C18KCDB!$B$7:$XFA$1048576,4,0)</f>
        <v>23/12/1992</v>
      </c>
      <c r="F132" s="309" t="str">
        <f>VLOOKUP(B132,[1]C18KCDB!$B$7:$XFA$1048576,124,0)</f>
        <v>Đà Nẵng</v>
      </c>
      <c r="G132" s="309" t="str">
        <f>VLOOKUP(B132,[1]C18KCDB!$B$7:$XFA$1048576,123,0)</f>
        <v>Nữ</v>
      </c>
      <c r="H132" s="232">
        <f>VLOOKUP(B132,[1]C18KCDB!$B$7:$XFA$1048576,101,0)</f>
        <v>7.03</v>
      </c>
      <c r="I132" s="233">
        <f>VLOOKUP(B132,[1]C18KCDB!$B$7:$XFA$1048576,105,0)</f>
        <v>9.3000000000000007</v>
      </c>
      <c r="J132" s="233">
        <f>VLOOKUP(B132,[1]C18KCDB!$B$7:$XFA$1048576,109,0)</f>
        <v>8</v>
      </c>
      <c r="K132" s="232">
        <f>VLOOKUP(B132,[1]C18KCDB!$B$7:$XFA$1048576,110,0)</f>
        <v>9.3000000000000007</v>
      </c>
      <c r="L132" s="232">
        <f>VLOOKUP(B132,[1]C18KCDB!$B$7:$XFA$1048576,111,0)</f>
        <v>7.11</v>
      </c>
      <c r="M132" s="310">
        <f>VLOOKUP(B132,[1]quidoi!$B$17:$CO$153,36,0)</f>
        <v>2.92</v>
      </c>
      <c r="N132" s="311" t="str">
        <f>VLOOKUP(B132,[1]C18KCDB!$B$7:$XFA$1048576,114,0)</f>
        <v>Đ</v>
      </c>
      <c r="O132" s="311" t="str">
        <f>VLOOKUP(B132,[1]C18KCDB!$B$7:$XFA$1048576,115,0)</f>
        <v>Đ</v>
      </c>
      <c r="P132" s="339"/>
      <c r="Q132" s="340"/>
      <c r="R132" s="343" t="s">
        <v>40</v>
      </c>
    </row>
    <row r="133" spans="1:18" ht="23.25" hidden="1" customHeight="1">
      <c r="A133" s="231">
        <f t="shared" si="4"/>
        <v>9</v>
      </c>
      <c r="B133" s="305">
        <v>1816217047</v>
      </c>
      <c r="C133" s="306" t="s">
        <v>152</v>
      </c>
      <c r="D133" s="306" t="s">
        <v>83</v>
      </c>
      <c r="E133" s="308" t="str">
        <f>VLOOKUP(B133,[1]C18KCDB!$B$7:$XFA$1048576,4,0)</f>
        <v>05/12/1988</v>
      </c>
      <c r="F133" s="309" t="str">
        <f>VLOOKUP(B133,[1]C18KCDB!$B$7:$XFA$1048576,124,0)</f>
        <v>Quảng Nam</v>
      </c>
      <c r="G133" s="309" t="str">
        <f>VLOOKUP(B133,[1]C18KCDB!$B$7:$XFA$1048576,123,0)</f>
        <v>Nữ</v>
      </c>
      <c r="H133" s="232">
        <f>VLOOKUP(B133,[1]C18KCDB!$B$7:$XFA$1048576,101,0)</f>
        <v>7.28</v>
      </c>
      <c r="I133" s="233">
        <f>VLOOKUP(B133,[1]C18KCDB!$B$7:$XFA$1048576,105,0)</f>
        <v>8.4</v>
      </c>
      <c r="J133" s="233">
        <f>VLOOKUP(B133,[1]C18KCDB!$B$7:$XFA$1048576,109,0)</f>
        <v>9</v>
      </c>
      <c r="K133" s="232">
        <f>VLOOKUP(B133,[1]C18KCDB!$B$7:$XFA$1048576,110,0)</f>
        <v>8.4</v>
      </c>
      <c r="L133" s="232">
        <f>VLOOKUP(B133,[1]C18KCDB!$B$7:$XFA$1048576,111,0)</f>
        <v>7.32</v>
      </c>
      <c r="M133" s="310">
        <f>VLOOKUP(B133,[1]quidoi!$B$17:$CO$153,36,0)</f>
        <v>3.06</v>
      </c>
      <c r="N133" s="311" t="str">
        <f>VLOOKUP(B133,[1]C18KCDB!$B$7:$XFA$1048576,114,0)</f>
        <v>Đ</v>
      </c>
      <c r="O133" s="311" t="str">
        <f>VLOOKUP(B133,[1]C18KCDB!$B$7:$XFA$1048576,115,0)</f>
        <v>Đ</v>
      </c>
      <c r="P133" s="339"/>
      <c r="Q133" s="340"/>
      <c r="R133" s="313" t="e">
        <f>#REF!</f>
        <v>#REF!</v>
      </c>
    </row>
    <row r="134" spans="1:18" ht="23.25" hidden="1" customHeight="1">
      <c r="A134" s="231">
        <f t="shared" si="4"/>
        <v>10</v>
      </c>
      <c r="B134" s="305">
        <v>1816217013</v>
      </c>
      <c r="C134" s="306" t="s">
        <v>152</v>
      </c>
      <c r="D134" s="306" t="s">
        <v>492</v>
      </c>
      <c r="E134" s="308" t="str">
        <f>VLOOKUP(B134,[1]C18KCDB!$B$7:$XFA$1048576,4,0)</f>
        <v>30/01/1992</v>
      </c>
      <c r="F134" s="309" t="str">
        <f>VLOOKUP(B134,[1]C18KCDB!$B$7:$XFA$1048576,124,0)</f>
        <v>Đà Nẵng</v>
      </c>
      <c r="G134" s="309" t="str">
        <f>VLOOKUP(B134,[1]C18KCDB!$B$7:$XFA$1048576,123,0)</f>
        <v>Nữ</v>
      </c>
      <c r="H134" s="232">
        <f>VLOOKUP(B134,[1]C18KCDB!$B$7:$XFA$1048576,101,0)</f>
        <v>7.36</v>
      </c>
      <c r="I134" s="233">
        <f>VLOOKUP(B134,[1]C18KCDB!$B$7:$XFA$1048576,105,0)</f>
        <v>8.6</v>
      </c>
      <c r="J134" s="233">
        <f>VLOOKUP(B134,[1]C18KCDB!$B$7:$XFA$1048576,109,0)</f>
        <v>9.3000000000000007</v>
      </c>
      <c r="K134" s="232">
        <f>VLOOKUP(B134,[1]C18KCDB!$B$7:$XFA$1048576,110,0)</f>
        <v>8.6</v>
      </c>
      <c r="L134" s="232">
        <f>VLOOKUP(B134,[1]C18KCDB!$B$7:$XFA$1048576,111,0)</f>
        <v>7.4</v>
      </c>
      <c r="M134" s="310">
        <f>VLOOKUP(B134,[1]quidoi!$B$17:$CO$153,36,0)</f>
        <v>3.1</v>
      </c>
      <c r="N134" s="311" t="str">
        <f>VLOOKUP(B134,[1]C18KCDB!$B$7:$XFA$1048576,114,0)</f>
        <v>Đ</v>
      </c>
      <c r="O134" s="311" t="str">
        <f>VLOOKUP(B134,[1]C18KCDB!$B$7:$XFA$1048576,115,0)</f>
        <v>Đ</v>
      </c>
      <c r="P134" s="339"/>
      <c r="Q134" s="340"/>
      <c r="R134" s="313" t="e">
        <f>#REF!</f>
        <v>#REF!</v>
      </c>
    </row>
    <row r="135" spans="1:18" ht="23.25" hidden="1" customHeight="1">
      <c r="A135" s="231">
        <f t="shared" si="4"/>
        <v>11</v>
      </c>
      <c r="B135" s="305">
        <v>1816217058</v>
      </c>
      <c r="C135" s="306" t="s">
        <v>493</v>
      </c>
      <c r="D135" s="306" t="s">
        <v>236</v>
      </c>
      <c r="E135" s="308" t="str">
        <f>VLOOKUP(B135,[1]C18KCDB!$B$7:$XFA$1048576,4,0)</f>
        <v>24/11/1992</v>
      </c>
      <c r="F135" s="309" t="str">
        <f>VLOOKUP(B135,[1]C18KCDB!$B$7:$XFA$1048576,124,0)</f>
        <v>Đà Nẵng</v>
      </c>
      <c r="G135" s="309" t="str">
        <f>VLOOKUP(B135,[1]C18KCDB!$B$7:$XFA$1048576,123,0)</f>
        <v>Nữ</v>
      </c>
      <c r="H135" s="232">
        <f>VLOOKUP(B135,[1]C18KCDB!$B$7:$XFA$1048576,101,0)</f>
        <v>7.45</v>
      </c>
      <c r="I135" s="233">
        <f>VLOOKUP(B135,[1]C18KCDB!$B$7:$XFA$1048576,105,0)</f>
        <v>5.9</v>
      </c>
      <c r="J135" s="233">
        <f>VLOOKUP(B135,[1]C18KCDB!$B$7:$XFA$1048576,109,0)</f>
        <v>5.5</v>
      </c>
      <c r="K135" s="232">
        <f>VLOOKUP(B135,[1]C18KCDB!$B$7:$XFA$1048576,110,0)</f>
        <v>5.9</v>
      </c>
      <c r="L135" s="232">
        <f>VLOOKUP(B135,[1]C18KCDB!$B$7:$XFA$1048576,111,0)</f>
        <v>7.39</v>
      </c>
      <c r="M135" s="310">
        <f>VLOOKUP(B135,[1]quidoi!$B$17:$CO$153,36,0)</f>
        <v>3.11</v>
      </c>
      <c r="N135" s="311" t="str">
        <f>VLOOKUP(B135,[1]C18KCDB!$B$7:$XFA$1048576,114,0)</f>
        <v>Đ</v>
      </c>
      <c r="O135" s="311" t="str">
        <f>VLOOKUP(B135,[1]C18KCDB!$B$7:$XFA$1048576,115,0)</f>
        <v>Đ</v>
      </c>
      <c r="P135" s="339"/>
      <c r="Q135" s="340"/>
      <c r="R135" s="313" t="e">
        <f>#REF!</f>
        <v>#REF!</v>
      </c>
    </row>
    <row r="136" spans="1:18" ht="23.25" hidden="1" customHeight="1">
      <c r="A136" s="231">
        <f t="shared" si="4"/>
        <v>12</v>
      </c>
      <c r="B136" s="305">
        <v>1816217044</v>
      </c>
      <c r="C136" s="306" t="s">
        <v>75</v>
      </c>
      <c r="D136" s="306" t="s">
        <v>494</v>
      </c>
      <c r="E136" s="308" t="str">
        <f>VLOOKUP(B136,[1]C18KCDB!$B$7:$XFA$1048576,4,0)</f>
        <v>24/08/1992</v>
      </c>
      <c r="F136" s="309" t="str">
        <f>VLOOKUP(B136,[1]C18KCDB!$B$7:$XFA$1048576,124,0)</f>
        <v>Đà Nẵng</v>
      </c>
      <c r="G136" s="309" t="str">
        <f>VLOOKUP(B136,[1]C18KCDB!$B$7:$XFA$1048576,123,0)</f>
        <v>Nữ</v>
      </c>
      <c r="H136" s="232">
        <f>VLOOKUP(B136,[1]C18KCDB!$B$7:$XFA$1048576,101,0)</f>
        <v>7.9</v>
      </c>
      <c r="I136" s="233">
        <f>VLOOKUP(B136,[1]C18KCDB!$B$7:$XFA$1048576,105,0)</f>
        <v>9</v>
      </c>
      <c r="J136" s="233">
        <f>VLOOKUP(B136,[1]C18KCDB!$B$7:$XFA$1048576,109,0)</f>
        <v>8.3000000000000007</v>
      </c>
      <c r="K136" s="232">
        <f>VLOOKUP(B136,[1]C18KCDB!$B$7:$XFA$1048576,110,0)</f>
        <v>9</v>
      </c>
      <c r="L136" s="232">
        <f>VLOOKUP(B136,[1]C18KCDB!$B$7:$XFA$1048576,111,0)</f>
        <v>7.94</v>
      </c>
      <c r="M136" s="310">
        <f>VLOOKUP(B136,[1]quidoi!$B$17:$CO$153,36,0)</f>
        <v>3.43</v>
      </c>
      <c r="N136" s="311" t="str">
        <f>VLOOKUP(B136,[1]C18KCDB!$B$7:$XFA$1048576,114,0)</f>
        <v>Đ</v>
      </c>
      <c r="O136" s="311" t="str">
        <f>VLOOKUP(B136,[1]C18KCDB!$B$7:$XFA$1048576,115,0)</f>
        <v>Đ</v>
      </c>
      <c r="P136" s="339"/>
      <c r="Q136" s="340"/>
      <c r="R136" s="313" t="e">
        <f>#REF!</f>
        <v>#REF!</v>
      </c>
    </row>
    <row r="137" spans="1:18" ht="23.25" hidden="1" customHeight="1">
      <c r="A137" s="247">
        <f t="shared" si="4"/>
        <v>13</v>
      </c>
      <c r="B137" s="305">
        <v>1816217039</v>
      </c>
      <c r="C137" s="306" t="s">
        <v>473</v>
      </c>
      <c r="D137" s="306" t="s">
        <v>293</v>
      </c>
      <c r="E137" s="308" t="str">
        <f>VLOOKUP(B137,[1]C18KCDB!$B$7:$XFA$1048576,4,0)</f>
        <v>29/09/1991</v>
      </c>
      <c r="F137" s="309" t="str">
        <f>VLOOKUP(B137,[1]C18KCDB!$B$7:$XFA$1048576,124,0)</f>
        <v>Thái Bình</v>
      </c>
      <c r="G137" s="309" t="str">
        <f>VLOOKUP(B137,[1]C18KCDB!$B$7:$XFA$1048576,123,0)</f>
        <v>Nữ</v>
      </c>
      <c r="H137" s="232">
        <f>VLOOKUP(B137,[1]C18KCDB!$B$7:$XFA$1048576,101,0)</f>
        <v>6.66</v>
      </c>
      <c r="I137" s="233">
        <f>VLOOKUP(B137,[1]C18KCDB!$B$7:$XFA$1048576,105,0)</f>
        <v>7.1</v>
      </c>
      <c r="J137" s="233">
        <f>VLOOKUP(B137,[1]C18KCDB!$B$7:$XFA$1048576,109,0)</f>
        <v>4.3</v>
      </c>
      <c r="K137" s="232">
        <f>VLOOKUP(B137,[1]C18KCDB!$B$7:$XFA$1048576,110,0)</f>
        <v>7.1</v>
      </c>
      <c r="L137" s="232">
        <f>VLOOKUP(B137,[1]C18KCDB!$B$7:$XFA$1048576,111,0)</f>
        <v>6.67</v>
      </c>
      <c r="M137" s="310">
        <f>VLOOKUP(B137,[1]quidoi!$B$17:$CO$153,36,0)</f>
        <v>2.68</v>
      </c>
      <c r="N137" s="311" t="str">
        <f>VLOOKUP(B137,[1]C18KCDB!$B$7:$XFA$1048576,114,0)</f>
        <v>Đ</v>
      </c>
      <c r="O137" s="311" t="str">
        <f>VLOOKUP(B137,[1]C18KCDB!$B$7:$XFA$1048576,115,0)</f>
        <v>Đ</v>
      </c>
      <c r="P137" s="339"/>
      <c r="Q137" s="340"/>
      <c r="R137" s="343" t="s">
        <v>40</v>
      </c>
    </row>
    <row r="138" spans="1:18" ht="23.25" hidden="1" customHeight="1">
      <c r="A138" s="231">
        <f t="shared" si="4"/>
        <v>14</v>
      </c>
      <c r="B138" s="305">
        <v>1816217043</v>
      </c>
      <c r="C138" s="306" t="s">
        <v>495</v>
      </c>
      <c r="D138" s="306" t="s">
        <v>103</v>
      </c>
      <c r="E138" s="308" t="str">
        <f>VLOOKUP(B138,[1]C18KCDB!$B$7:$XFA$1048576,4,0)</f>
        <v>10/04/1990</v>
      </c>
      <c r="F138" s="309" t="str">
        <f>VLOOKUP(B138,[1]C18KCDB!$B$7:$XFA$1048576,124,0)</f>
        <v>Đà Nẵng</v>
      </c>
      <c r="G138" s="309" t="str">
        <f>VLOOKUP(B138,[1]C18KCDB!$B$7:$XFA$1048576,123,0)</f>
        <v>Nữ</v>
      </c>
      <c r="H138" s="232">
        <f>VLOOKUP(B138,[1]C18KCDB!$B$7:$XFA$1048576,101,0)</f>
        <v>7.17</v>
      </c>
      <c r="I138" s="233">
        <f>VLOOKUP(B138,[1]C18KCDB!$B$7:$XFA$1048576,105,0)</f>
        <v>7.9</v>
      </c>
      <c r="J138" s="233">
        <f>VLOOKUP(B138,[1]C18KCDB!$B$7:$XFA$1048576,109,0)</f>
        <v>7.8</v>
      </c>
      <c r="K138" s="232">
        <f>VLOOKUP(B138,[1]C18KCDB!$B$7:$XFA$1048576,110,0)</f>
        <v>7.9</v>
      </c>
      <c r="L138" s="232">
        <f>VLOOKUP(B138,[1]C18KCDB!$B$7:$XFA$1048576,111,0)</f>
        <v>7.2</v>
      </c>
      <c r="M138" s="310">
        <f>VLOOKUP(B138,[1]quidoi!$B$17:$CO$153,36,0)</f>
        <v>2.97</v>
      </c>
      <c r="N138" s="311" t="str">
        <f>VLOOKUP(B138,[1]C18KCDB!$B$7:$XFA$1048576,114,0)</f>
        <v>Đ</v>
      </c>
      <c r="O138" s="311" t="str">
        <f>VLOOKUP(B138,[1]C18KCDB!$B$7:$XFA$1048576,115,0)</f>
        <v>Đ</v>
      </c>
      <c r="P138" s="339"/>
      <c r="Q138" s="340"/>
      <c r="R138" s="313" t="e">
        <f>#REF!</f>
        <v>#REF!</v>
      </c>
    </row>
    <row r="139" spans="1:18" ht="23.25" hidden="1" customHeight="1">
      <c r="A139" s="231">
        <f t="shared" si="4"/>
        <v>15</v>
      </c>
      <c r="B139" s="305">
        <v>1816217038</v>
      </c>
      <c r="C139" s="306" t="s">
        <v>496</v>
      </c>
      <c r="D139" s="306" t="s">
        <v>134</v>
      </c>
      <c r="E139" s="308" t="str">
        <f>VLOOKUP(B139,[1]C18KCDB!$B$7:$XFA$1048576,4,0)</f>
        <v>05/06/1992</v>
      </c>
      <c r="F139" s="309" t="str">
        <f>VLOOKUP(B139,[1]C18KCDB!$B$7:$XFA$1048576,124,0)</f>
        <v>Đà Nẵng</v>
      </c>
      <c r="G139" s="309" t="str">
        <f>VLOOKUP(B139,[1]C18KCDB!$B$7:$XFA$1048576,123,0)</f>
        <v>Nữ</v>
      </c>
      <c r="H139" s="232">
        <f>VLOOKUP(B139,[1]C18KCDB!$B$7:$XFA$1048576,101,0)</f>
        <v>7.16</v>
      </c>
      <c r="I139" s="233">
        <f>VLOOKUP(B139,[1]C18KCDB!$B$7:$XFA$1048576,105,0)</f>
        <v>5.9</v>
      </c>
      <c r="J139" s="233">
        <f>VLOOKUP(B139,[1]C18KCDB!$B$7:$XFA$1048576,109,0)</f>
        <v>8.5</v>
      </c>
      <c r="K139" s="232">
        <f>VLOOKUP(B139,[1]C18KCDB!$B$7:$XFA$1048576,110,0)</f>
        <v>5.9</v>
      </c>
      <c r="L139" s="232">
        <f>VLOOKUP(B139,[1]C18KCDB!$B$7:$XFA$1048576,111,0)</f>
        <v>7.12</v>
      </c>
      <c r="M139" s="310">
        <f>VLOOKUP(B139,[1]quidoi!$B$17:$CO$153,36,0)</f>
        <v>2.92</v>
      </c>
      <c r="N139" s="311" t="str">
        <f>VLOOKUP(B139,[1]C18KCDB!$B$7:$XFA$1048576,114,0)</f>
        <v>Đ</v>
      </c>
      <c r="O139" s="311" t="str">
        <f>VLOOKUP(B139,[1]C18KCDB!$B$7:$XFA$1048576,115,0)</f>
        <v>Đ</v>
      </c>
      <c r="P139" s="339"/>
      <c r="Q139" s="340"/>
      <c r="R139" s="313" t="e">
        <f>#REF!</f>
        <v>#REF!</v>
      </c>
    </row>
    <row r="140" spans="1:18" ht="23.25" hidden="1" customHeight="1">
      <c r="A140" s="231">
        <f t="shared" si="4"/>
        <v>16</v>
      </c>
      <c r="B140" s="305">
        <v>1816217021</v>
      </c>
      <c r="C140" s="306" t="s">
        <v>497</v>
      </c>
      <c r="D140" s="306" t="s">
        <v>145</v>
      </c>
      <c r="E140" s="308" t="str">
        <f>VLOOKUP(B140,[1]C18KCDB!$B$7:$XFA$1048576,4,0)</f>
        <v>10/02/1991</v>
      </c>
      <c r="F140" s="309" t="str">
        <f>VLOOKUP(B140,[1]C18KCDB!$B$7:$XFA$1048576,124,0)</f>
        <v>Bình Định</v>
      </c>
      <c r="G140" s="309" t="str">
        <f>VLOOKUP(B140,[1]C18KCDB!$B$7:$XFA$1048576,123,0)</f>
        <v>Nữ</v>
      </c>
      <c r="H140" s="232">
        <f>VLOOKUP(B140,[1]C18KCDB!$B$7:$XFA$1048576,101,0)</f>
        <v>7.29</v>
      </c>
      <c r="I140" s="233">
        <f>VLOOKUP(B140,[1]C18KCDB!$B$7:$XFA$1048576,105,0)</f>
        <v>6.1</v>
      </c>
      <c r="J140" s="233">
        <f>VLOOKUP(B140,[1]C18KCDB!$B$7:$XFA$1048576,109,0)</f>
        <v>8.5</v>
      </c>
      <c r="K140" s="232">
        <f>VLOOKUP(B140,[1]C18KCDB!$B$7:$XFA$1048576,110,0)</f>
        <v>6.1</v>
      </c>
      <c r="L140" s="232">
        <f>VLOOKUP(B140,[1]C18KCDB!$B$7:$XFA$1048576,111,0)</f>
        <v>7.25</v>
      </c>
      <c r="M140" s="310">
        <f>VLOOKUP(B140,[1]quidoi!$B$17:$CO$153,36,0)</f>
        <v>3</v>
      </c>
      <c r="N140" s="311" t="str">
        <f>VLOOKUP(B140,[1]C18KCDB!$B$7:$XFA$1048576,114,0)</f>
        <v>Đ</v>
      </c>
      <c r="O140" s="311" t="str">
        <f>VLOOKUP(B140,[1]C18KCDB!$B$7:$XFA$1048576,115,0)</f>
        <v>Đ</v>
      </c>
      <c r="P140" s="339"/>
      <c r="Q140" s="340"/>
      <c r="R140" s="313" t="e">
        <f>#REF!</f>
        <v>#REF!</v>
      </c>
    </row>
    <row r="141" spans="1:18" ht="23.25" hidden="1" customHeight="1">
      <c r="A141" s="247">
        <f t="shared" si="4"/>
        <v>17</v>
      </c>
      <c r="B141" s="305">
        <v>1816217005</v>
      </c>
      <c r="C141" s="306" t="s">
        <v>465</v>
      </c>
      <c r="D141" s="306" t="s">
        <v>466</v>
      </c>
      <c r="E141" s="308" t="str">
        <f>VLOOKUP(B141,[1]C18KCDB!$B$7:$XFA$1048576,4,0)</f>
        <v>20/11/1992</v>
      </c>
      <c r="F141" s="309" t="str">
        <f>VLOOKUP(B141,[1]C18KCDB!$B$7:$XFA$1048576,124,0)</f>
        <v>Quảng Nam</v>
      </c>
      <c r="G141" s="309" t="str">
        <f>VLOOKUP(B141,[1]C18KCDB!$B$7:$XFA$1048576,123,0)</f>
        <v>Nữ</v>
      </c>
      <c r="H141" s="232">
        <f>VLOOKUP(B141,[1]C18KCDB!$B$7:$XFA$1048576,101,0)</f>
        <v>6.82</v>
      </c>
      <c r="I141" s="233">
        <f>VLOOKUP(B141,[1]C18KCDB!$B$7:$XFA$1048576,105,0)</f>
        <v>6</v>
      </c>
      <c r="J141" s="233">
        <f>VLOOKUP(B141,[1]C18KCDB!$B$7:$XFA$1048576,109,0)</f>
        <v>8.3000000000000007</v>
      </c>
      <c r="K141" s="232">
        <f>VLOOKUP(B141,[1]C18KCDB!$B$7:$XFA$1048576,110,0)</f>
        <v>6</v>
      </c>
      <c r="L141" s="232">
        <f>VLOOKUP(B141,[1]C18KCDB!$B$7:$XFA$1048576,111,0)</f>
        <v>6.79</v>
      </c>
      <c r="M141" s="310">
        <f>VLOOKUP(B141,[1]quidoi!$B$17:$CO$153,36,0)</f>
        <v>2.73</v>
      </c>
      <c r="N141" s="311" t="str">
        <f>VLOOKUP(B141,[1]C18KCDB!$B$7:$XFA$1048576,114,0)</f>
        <v>Đ</v>
      </c>
      <c r="O141" s="311" t="str">
        <f>VLOOKUP(B141,[1]C18KCDB!$B$7:$XFA$1048576,115,0)</f>
        <v>Đ</v>
      </c>
      <c r="P141" s="339"/>
      <c r="Q141" s="340"/>
      <c r="R141" s="343" t="s">
        <v>40</v>
      </c>
    </row>
    <row r="142" spans="1:18" ht="23.25" hidden="1" customHeight="1">
      <c r="A142" s="231">
        <f t="shared" si="4"/>
        <v>18</v>
      </c>
      <c r="B142" s="305">
        <v>1816217074</v>
      </c>
      <c r="C142" s="306" t="s">
        <v>152</v>
      </c>
      <c r="D142" s="306" t="s">
        <v>82</v>
      </c>
      <c r="E142" s="308" t="str">
        <f>VLOOKUP(B142,[1]C18KCDB!$B$7:$XFA$1048576,4,0)</f>
        <v>23/10/1992</v>
      </c>
      <c r="F142" s="309" t="str">
        <f>VLOOKUP(B142,[1]C18KCDB!$B$7:$XFA$1048576,124,0)</f>
        <v>Quảng Bình</v>
      </c>
      <c r="G142" s="309" t="str">
        <f>VLOOKUP(B142,[1]C18KCDB!$B$7:$XFA$1048576,123,0)</f>
        <v>Nữ</v>
      </c>
      <c r="H142" s="232">
        <f>VLOOKUP(B142,[1]C18KCDB!$B$7:$XFA$1048576,101,0)</f>
        <v>7.03</v>
      </c>
      <c r="I142" s="233">
        <f>VLOOKUP(B142,[1]C18KCDB!$B$7:$XFA$1048576,105,0)</f>
        <v>7.5</v>
      </c>
      <c r="J142" s="233">
        <f>VLOOKUP(B142,[1]C18KCDB!$B$7:$XFA$1048576,109,0)</f>
        <v>8</v>
      </c>
      <c r="K142" s="232">
        <f>VLOOKUP(B142,[1]C18KCDB!$B$7:$XFA$1048576,110,0)</f>
        <v>7.5</v>
      </c>
      <c r="L142" s="232">
        <f>VLOOKUP(B142,[1]C18KCDB!$B$7:$XFA$1048576,111,0)</f>
        <v>7.05</v>
      </c>
      <c r="M142" s="310">
        <f>VLOOKUP(B142,[1]quidoi!$B$17:$CO$153,36,0)</f>
        <v>2.91</v>
      </c>
      <c r="N142" s="311" t="str">
        <f>VLOOKUP(B142,[1]C18KCDB!$B$7:$XFA$1048576,114,0)</f>
        <v>Đ</v>
      </c>
      <c r="O142" s="311" t="str">
        <f>VLOOKUP(B142,[1]C18KCDB!$B$7:$XFA$1048576,115,0)</f>
        <v>Đ</v>
      </c>
      <c r="P142" s="339"/>
      <c r="Q142" s="340"/>
      <c r="R142" s="313" t="e">
        <f>#REF!</f>
        <v>#REF!</v>
      </c>
    </row>
    <row r="143" spans="1:18" ht="23.25" hidden="1" customHeight="1">
      <c r="A143" s="231">
        <f t="shared" si="4"/>
        <v>19</v>
      </c>
      <c r="B143" s="305">
        <v>1816217033</v>
      </c>
      <c r="C143" s="306" t="s">
        <v>498</v>
      </c>
      <c r="D143" s="306" t="s">
        <v>499</v>
      </c>
      <c r="E143" s="308" t="str">
        <f>VLOOKUP(B143,[1]C18KCDB!$B$7:$XFA$1048576,4,0)</f>
        <v>12/10/1990</v>
      </c>
      <c r="F143" s="309" t="str">
        <f>VLOOKUP(B143,[1]C18KCDB!$B$7:$XFA$1048576,124,0)</f>
        <v>Quảng Nam</v>
      </c>
      <c r="G143" s="309" t="str">
        <f>VLOOKUP(B143,[1]C18KCDB!$B$7:$XFA$1048576,123,0)</f>
        <v>Nữ</v>
      </c>
      <c r="H143" s="232">
        <f>VLOOKUP(B143,[1]C18KCDB!$B$7:$XFA$1048576,101,0)</f>
        <v>6.57</v>
      </c>
      <c r="I143" s="233">
        <f>VLOOKUP(B143,[1]C18KCDB!$B$7:$XFA$1048576,105,0)</f>
        <v>6.4</v>
      </c>
      <c r="J143" s="233">
        <f>VLOOKUP(B143,[1]C18KCDB!$B$7:$XFA$1048576,109,0)</f>
        <v>8</v>
      </c>
      <c r="K143" s="232">
        <f>VLOOKUP(B143,[1]C18KCDB!$B$7:$XFA$1048576,110,0)</f>
        <v>6.4</v>
      </c>
      <c r="L143" s="232">
        <f>VLOOKUP(B143,[1]C18KCDB!$B$7:$XFA$1048576,111,0)</f>
        <v>6.56</v>
      </c>
      <c r="M143" s="310">
        <f>VLOOKUP(B143,[1]quidoi!$B$17:$CO$153,36,0)</f>
        <v>2.56</v>
      </c>
      <c r="N143" s="311" t="str">
        <f>VLOOKUP(B143,[1]C18KCDB!$B$7:$XFA$1048576,114,0)</f>
        <v>Đ</v>
      </c>
      <c r="O143" s="311" t="str">
        <f>VLOOKUP(B143,[1]C18KCDB!$B$7:$XFA$1048576,115,0)</f>
        <v>Đ</v>
      </c>
      <c r="P143" s="339"/>
      <c r="Q143" s="340"/>
      <c r="R143" s="313" t="e">
        <f>#REF!</f>
        <v>#REF!</v>
      </c>
    </row>
    <row r="144" spans="1:18" ht="23.25" hidden="1" customHeight="1">
      <c r="A144" s="231">
        <f t="shared" si="4"/>
        <v>20</v>
      </c>
      <c r="B144" s="305">
        <v>1816217012</v>
      </c>
      <c r="C144" s="306" t="s">
        <v>327</v>
      </c>
      <c r="D144" s="306" t="s">
        <v>90</v>
      </c>
      <c r="E144" s="308" t="str">
        <f>VLOOKUP(B144,[1]C18KCDB!$B$7:$XFA$1048576,4,0)</f>
        <v>17/01/1992</v>
      </c>
      <c r="F144" s="309" t="str">
        <f>VLOOKUP(B144,[1]C18KCDB!$B$7:$XFA$1048576,124,0)</f>
        <v>Quảng Nam</v>
      </c>
      <c r="G144" s="309" t="str">
        <f>VLOOKUP(B144,[1]C18KCDB!$B$7:$XFA$1048576,123,0)</f>
        <v>Nữ</v>
      </c>
      <c r="H144" s="232">
        <f>VLOOKUP(B144,[1]C18KCDB!$B$7:$XFA$1048576,101,0)</f>
        <v>7.2</v>
      </c>
      <c r="I144" s="233">
        <f>VLOOKUP(B144,[1]C18KCDB!$B$7:$XFA$1048576,105,0)</f>
        <v>6.8</v>
      </c>
      <c r="J144" s="233">
        <f>VLOOKUP(B144,[1]C18KCDB!$B$7:$XFA$1048576,109,0)</f>
        <v>8.8000000000000007</v>
      </c>
      <c r="K144" s="232">
        <f>VLOOKUP(B144,[1]C18KCDB!$B$7:$XFA$1048576,110,0)</f>
        <v>6.8</v>
      </c>
      <c r="L144" s="232">
        <f>VLOOKUP(B144,[1]C18KCDB!$B$7:$XFA$1048576,111,0)</f>
        <v>7.19</v>
      </c>
      <c r="M144" s="310">
        <f>VLOOKUP(B144,[1]quidoi!$B$17:$CO$153,36,0)</f>
        <v>2.97</v>
      </c>
      <c r="N144" s="311" t="str">
        <f>VLOOKUP(B144,[1]C18KCDB!$B$7:$XFA$1048576,114,0)</f>
        <v>Đ</v>
      </c>
      <c r="O144" s="311" t="str">
        <f>VLOOKUP(B144,[1]C18KCDB!$B$7:$XFA$1048576,115,0)</f>
        <v>Đ</v>
      </c>
      <c r="P144" s="339"/>
      <c r="Q144" s="340"/>
      <c r="R144" s="313" t="e">
        <f>#REF!</f>
        <v>#REF!</v>
      </c>
    </row>
    <row r="145" spans="1:18" ht="23.25" hidden="1" customHeight="1">
      <c r="A145" s="234">
        <f t="shared" si="4"/>
        <v>21</v>
      </c>
      <c r="B145" s="314">
        <v>1816217040</v>
      </c>
      <c r="C145" s="315" t="s">
        <v>500</v>
      </c>
      <c r="D145" s="315" t="s">
        <v>173</v>
      </c>
      <c r="E145" s="317" t="str">
        <f>VLOOKUP(B145,[1]C18KCDB!$B$7:$XFA$1048576,4,0)</f>
        <v>02/07/1992</v>
      </c>
      <c r="F145" s="318" t="str">
        <f>VLOOKUP(B145,[1]C18KCDB!$B$7:$XFA$1048576,124,0)</f>
        <v>Nghệ An</v>
      </c>
      <c r="G145" s="318" t="str">
        <f>VLOOKUP(B145,[1]C18KCDB!$B$7:$XFA$1048576,123,0)</f>
        <v>Nữ</v>
      </c>
      <c r="H145" s="235">
        <f>VLOOKUP(B145,[1]C18KCDB!$B$7:$XFA$1048576,101,0)</f>
        <v>7.07</v>
      </c>
      <c r="I145" s="236">
        <f>VLOOKUP(B145,[1]C18KCDB!$B$7:$XFA$1048576,105,0)</f>
        <v>6.6</v>
      </c>
      <c r="J145" s="236">
        <f>VLOOKUP(B145,[1]C18KCDB!$B$7:$XFA$1048576,109,0)</f>
        <v>7.7</v>
      </c>
      <c r="K145" s="235">
        <f>VLOOKUP(B145,[1]C18KCDB!$B$7:$XFA$1048576,110,0)</f>
        <v>6.6</v>
      </c>
      <c r="L145" s="235">
        <f>VLOOKUP(B145,[1]C18KCDB!$B$7:$XFA$1048576,111,0)</f>
        <v>7.05</v>
      </c>
      <c r="M145" s="319">
        <f>VLOOKUP(B145,[1]quidoi!$B$17:$CO$153,36,0)</f>
        <v>2.88</v>
      </c>
      <c r="N145" s="320" t="str">
        <f>VLOOKUP(B145,[1]C18KCDB!$B$7:$XFA$1048576,114,0)</f>
        <v>Đ</v>
      </c>
      <c r="O145" s="320" t="str">
        <f>VLOOKUP(B145,[1]C18KCDB!$B$7:$XFA$1048576,115,0)</f>
        <v>Đ</v>
      </c>
      <c r="P145" s="344"/>
      <c r="Q145" s="345"/>
      <c r="R145" s="322" t="e">
        <f>#REF!</f>
        <v>#REF!</v>
      </c>
    </row>
    <row r="146" spans="1:18" ht="24.75" hidden="1" customHeight="1">
      <c r="A146" s="132"/>
      <c r="B146" s="342" t="s">
        <v>366</v>
      </c>
      <c r="C146" s="200"/>
      <c r="D146" s="201"/>
      <c r="E146" s="213"/>
      <c r="F146" s="294"/>
      <c r="G146" s="294"/>
      <c r="H146" s="294"/>
      <c r="I146" s="294"/>
      <c r="J146" s="294"/>
      <c r="K146" s="294"/>
      <c r="L146" s="294"/>
      <c r="M146" s="294"/>
      <c r="N146" s="295"/>
      <c r="O146" s="295"/>
      <c r="P146" s="295"/>
      <c r="Q146" s="296"/>
      <c r="R146" s="214"/>
    </row>
    <row r="147" spans="1:18" ht="23.25" hidden="1" customHeight="1">
      <c r="A147" s="226">
        <v>1</v>
      </c>
      <c r="B147" s="297">
        <v>1816217086</v>
      </c>
      <c r="C147" s="298" t="s">
        <v>440</v>
      </c>
      <c r="D147" s="325" t="s">
        <v>383</v>
      </c>
      <c r="E147" s="299" t="str">
        <f>VLOOKUP(B147,[1]C18KCDB!$B$7:$XFA$1048576,4,0)</f>
        <v>24/08/1992</v>
      </c>
      <c r="F147" s="300" t="str">
        <f>VLOOKUP(B147,[1]C18KCDB!$B$7:$XFA$1048576,124,0)</f>
        <v>Gia Lai</v>
      </c>
      <c r="G147" s="300" t="str">
        <f>VLOOKUP(B147,[1]C18KCDB!$B$7:$XFA$1048576,123,0)</f>
        <v>Nữ</v>
      </c>
      <c r="H147" s="229">
        <f>VLOOKUP(B147,[1]C18KCDB!$B$7:$XFA$1048576,101,0)</f>
        <v>5.74</v>
      </c>
      <c r="I147" s="230">
        <f>VLOOKUP(B147,[1]C18KCDB!$B$7:$XFA$1048576,105,0)</f>
        <v>6.1</v>
      </c>
      <c r="J147" s="230">
        <f>VLOOKUP(B147,[1]C18KCDB!$B$7:$XFA$1048576,109,0)</f>
        <v>6.3</v>
      </c>
      <c r="K147" s="229">
        <f>VLOOKUP(B147,[1]C18KCDB!$B$7:$XFA$1048576,110,0)</f>
        <v>6.1</v>
      </c>
      <c r="L147" s="229">
        <f>VLOOKUP(B147,[1]C18KCDB!$B$7:$XFA$1048576,111,0)</f>
        <v>5.75</v>
      </c>
      <c r="M147" s="301">
        <f>VLOOKUP(B147,[1]quidoi!$B$17:$CO$153,36,0)</f>
        <v>2.08</v>
      </c>
      <c r="N147" s="346" t="str">
        <f>VLOOKUP(B147,[1]C18KCDB!$B$7:$XFA$1048576,114,0)</f>
        <v>Đ</v>
      </c>
      <c r="O147" s="302" t="str">
        <f>VLOOKUP(B147,[1]C18KCDB!$B$7:$XFA$1048576,115,0)</f>
        <v>Đ</v>
      </c>
      <c r="P147" s="302"/>
      <c r="Q147" s="326" t="s">
        <v>501</v>
      </c>
      <c r="R147" s="304" t="s">
        <v>40</v>
      </c>
    </row>
    <row r="148" spans="1:18" ht="23.25" hidden="1" customHeight="1">
      <c r="A148" s="231">
        <f t="shared" ref="A148:A149" si="5">A147+1</f>
        <v>2</v>
      </c>
      <c r="B148" s="305">
        <v>1816217020</v>
      </c>
      <c r="C148" s="306" t="s">
        <v>451</v>
      </c>
      <c r="D148" s="306" t="s">
        <v>64</v>
      </c>
      <c r="E148" s="308" t="str">
        <f>VLOOKUP(B148,[1]C18KCDB!$B$7:$XFA$1048576,4,0)</f>
        <v>26/09/1992</v>
      </c>
      <c r="F148" s="309" t="str">
        <f>VLOOKUP(B148,[1]C18KCDB!$B$7:$XFA$1048576,124,0)</f>
        <v>Đà Nẵng</v>
      </c>
      <c r="G148" s="309" t="str">
        <f>VLOOKUP(B148,[1]C18KCDB!$B$7:$XFA$1048576,123,0)</f>
        <v>Nữ</v>
      </c>
      <c r="H148" s="232">
        <f>VLOOKUP(B148,[1]C18KCDB!$B$7:$XFA$1048576,101,0)</f>
        <v>6.66</v>
      </c>
      <c r="I148" s="233">
        <f>VLOOKUP(B148,[1]C18KCDB!$B$7:$XFA$1048576,105,0)</f>
        <v>5.5</v>
      </c>
      <c r="J148" s="233">
        <f>VLOOKUP(B148,[1]C18KCDB!$B$7:$XFA$1048576,109,0)</f>
        <v>5.8</v>
      </c>
      <c r="K148" s="232">
        <f>VLOOKUP(B148,[1]C18KCDB!$B$7:$XFA$1048576,110,0)</f>
        <v>5.5</v>
      </c>
      <c r="L148" s="232">
        <f>VLOOKUP(B148,[1]C18KCDB!$B$7:$XFA$1048576,111,0)</f>
        <v>6.62</v>
      </c>
      <c r="M148" s="310">
        <f>VLOOKUP(B148,[1]quidoi!$B$17:$CO$153,36,0)</f>
        <v>2.6</v>
      </c>
      <c r="N148" s="311" t="str">
        <f>VLOOKUP(B148,[1]C18KCDB!$B$7:$XFA$1048576,114,0)</f>
        <v>Đ</v>
      </c>
      <c r="O148" s="311" t="str">
        <f>VLOOKUP(B148,[1]C18KCDB!$B$7:$XFA$1048576,115,0)</f>
        <v>Đ</v>
      </c>
      <c r="P148" s="339"/>
      <c r="Q148" s="340" t="s">
        <v>482</v>
      </c>
      <c r="R148" s="313" t="s">
        <v>40</v>
      </c>
    </row>
    <row r="149" spans="1:18" ht="23.25" hidden="1" customHeight="1">
      <c r="A149" s="234">
        <f t="shared" si="5"/>
        <v>3</v>
      </c>
      <c r="B149" s="314">
        <v>1816217060</v>
      </c>
      <c r="C149" s="315" t="s">
        <v>477</v>
      </c>
      <c r="D149" s="315" t="s">
        <v>478</v>
      </c>
      <c r="E149" s="317" t="str">
        <f>VLOOKUP(B149,[1]C18KCDB!$B$7:$XFA$1048576,4,0)</f>
        <v>08/01/1992</v>
      </c>
      <c r="F149" s="318" t="str">
        <f>VLOOKUP(B149,[1]C18KCDB!$B$7:$XFA$1048576,124,0)</f>
        <v>Đà Nẵng</v>
      </c>
      <c r="G149" s="318" t="str">
        <f>VLOOKUP(B149,[1]C18KCDB!$B$7:$XFA$1048576,123,0)</f>
        <v>Nữ</v>
      </c>
      <c r="H149" s="235">
        <f>VLOOKUP(B149,[1]C18KCDB!$B$7:$XFA$1048576,101,0)</f>
        <v>7.03</v>
      </c>
      <c r="I149" s="236">
        <f>VLOOKUP(B149,[1]C18KCDB!$B$7:$XFA$1048576,105,0)</f>
        <v>9.4</v>
      </c>
      <c r="J149" s="236">
        <f>VLOOKUP(B149,[1]C18KCDB!$B$7:$XFA$1048576,109,0)</f>
        <v>6.8</v>
      </c>
      <c r="K149" s="235">
        <f>VLOOKUP(B149,[1]C18KCDB!$B$7:$XFA$1048576,110,0)</f>
        <v>9.4</v>
      </c>
      <c r="L149" s="235">
        <f>VLOOKUP(B149,[1]C18KCDB!$B$7:$XFA$1048576,111,0)</f>
        <v>7.12</v>
      </c>
      <c r="M149" s="319">
        <f>VLOOKUP(B149,[1]quidoi!$B$17:$CO$153,36,0)</f>
        <v>2.93</v>
      </c>
      <c r="N149" s="320" t="str">
        <f>VLOOKUP(B149,[1]C18KCDB!$B$7:$XFA$1048576,114,0)</f>
        <v>Đ</v>
      </c>
      <c r="O149" s="320" t="str">
        <f>VLOOKUP(B149,[1]C18KCDB!$B$7:$XFA$1048576,115,0)</f>
        <v>Đ</v>
      </c>
      <c r="P149" s="344"/>
      <c r="Q149" s="345" t="s">
        <v>482</v>
      </c>
      <c r="R149" s="322" t="s">
        <v>40</v>
      </c>
    </row>
    <row r="150" spans="1:18" ht="24.75" hidden="1" customHeight="1">
      <c r="A150" s="208"/>
      <c r="B150" s="329"/>
      <c r="C150" s="330"/>
      <c r="D150" s="331"/>
      <c r="E150" s="209"/>
      <c r="F150" s="210"/>
      <c r="G150" s="210"/>
      <c r="H150" s="207"/>
      <c r="I150" s="207"/>
      <c r="J150" s="207"/>
      <c r="K150" s="207"/>
      <c r="L150" s="207"/>
      <c r="M150" s="332"/>
      <c r="N150" s="333" t="s">
        <v>448</v>
      </c>
      <c r="O150" s="334"/>
      <c r="P150" s="334"/>
      <c r="Q150" s="211"/>
      <c r="R150" s="207"/>
    </row>
    <row r="151" spans="1:18" s="286" customFormat="1" ht="21" hidden="1" customHeight="1">
      <c r="B151" s="286" t="s">
        <v>31</v>
      </c>
      <c r="D151" s="286" t="s">
        <v>32</v>
      </c>
      <c r="I151" s="286" t="s">
        <v>33</v>
      </c>
      <c r="O151" s="286" t="s">
        <v>34</v>
      </c>
    </row>
    <row r="152" spans="1:18" ht="21" hidden="1" customHeight="1"/>
    <row r="153" spans="1:18" ht="21" hidden="1" customHeight="1"/>
    <row r="154" spans="1:18" ht="21" hidden="1" customHeight="1"/>
    <row r="155" spans="1:18" ht="21" hidden="1" customHeight="1"/>
    <row r="156" spans="1:18" ht="21" hidden="1" customHeight="1">
      <c r="B156" s="335" t="s">
        <v>35</v>
      </c>
      <c r="C156" s="335"/>
      <c r="D156" s="335" t="s">
        <v>36</v>
      </c>
      <c r="E156" s="336"/>
      <c r="F156" s="335"/>
      <c r="G156" s="335"/>
      <c r="H156" s="335"/>
      <c r="I156" s="335" t="s">
        <v>37</v>
      </c>
      <c r="K156" s="335"/>
      <c r="L156" s="337"/>
    </row>
    <row r="157" spans="1:18" ht="21" hidden="1" customHeight="1"/>
    <row r="158" spans="1:18" ht="21" hidden="1" customHeight="1"/>
    <row r="159" spans="1:18" ht="22.5" hidden="1" customHeight="1"/>
    <row r="160" spans="1:18" s="347" customFormat="1" ht="22.5" hidden="1" customHeight="1">
      <c r="Q160" s="248" t="s">
        <v>57</v>
      </c>
      <c r="R160" s="249">
        <f>COUNTIF(R125:R159,Q160)</f>
        <v>0</v>
      </c>
    </row>
    <row r="161" spans="17:18" s="347" customFormat="1" ht="22.5" hidden="1" customHeight="1">
      <c r="Q161" s="248" t="s">
        <v>48</v>
      </c>
      <c r="R161" s="249">
        <f>COUNTIF(R125:R159,Q161)</f>
        <v>0</v>
      </c>
    </row>
    <row r="162" spans="17:18" ht="22.5" hidden="1" customHeight="1"/>
    <row r="163" spans="17:18" ht="22.5" hidden="1" customHeight="1"/>
    <row r="164" spans="17:18" ht="21" hidden="1" customHeight="1"/>
  </sheetData>
  <mergeCells count="33">
    <mergeCell ref="G5:G7"/>
    <mergeCell ref="A5:A7"/>
    <mergeCell ref="B5:B7"/>
    <mergeCell ref="C5:D7"/>
    <mergeCell ref="E5:E7"/>
    <mergeCell ref="F5:F7"/>
    <mergeCell ref="H5:H7"/>
    <mergeCell ref="I5:K5"/>
    <mergeCell ref="L5:M6"/>
    <mergeCell ref="N5:N7"/>
    <mergeCell ref="O5:O7"/>
    <mergeCell ref="A121:A123"/>
    <mergeCell ref="B121:B123"/>
    <mergeCell ref="C121:D123"/>
    <mergeCell ref="E121:E123"/>
    <mergeCell ref="F121:F123"/>
    <mergeCell ref="Q5:Q7"/>
    <mergeCell ref="R5:R7"/>
    <mergeCell ref="I6:I7"/>
    <mergeCell ref="J6:J7"/>
    <mergeCell ref="K6:K7"/>
    <mergeCell ref="P5:P7"/>
    <mergeCell ref="G121:G123"/>
    <mergeCell ref="H121:H123"/>
    <mergeCell ref="I121:K121"/>
    <mergeCell ref="L121:M122"/>
    <mergeCell ref="N121:N123"/>
    <mergeCell ref="Q121:Q123"/>
    <mergeCell ref="R121:R123"/>
    <mergeCell ref="I122:I123"/>
    <mergeCell ref="J122:J123"/>
    <mergeCell ref="K122:K123"/>
    <mergeCell ref="O121:O123"/>
  </mergeCells>
  <conditionalFormatting sqref="I125:K145 I147:K149 I30:K37 I47:K61 I63:K70 I9:K12 I14:K15">
    <cfRule type="cellIs" dxfId="277" priority="24" stopIfTrue="1" operator="lessThan">
      <formula>5.5</formula>
    </cfRule>
  </conditionalFormatting>
  <conditionalFormatting sqref="R147:R149 R125:R145 R30:R37 R47:R61 R63:R70 R14:R15 R10:R11">
    <cfRule type="cellIs" dxfId="276" priority="23" operator="between">
      <formula>0</formula>
      <formula>3.9</formula>
    </cfRule>
  </conditionalFormatting>
  <conditionalFormatting sqref="R147:R149 R125:R145 R30:R37 R47:R61 R63:R70 R14:R15 R10:R11">
    <cfRule type="cellIs" dxfId="275" priority="22" operator="lessThan">
      <formula>5</formula>
    </cfRule>
  </conditionalFormatting>
  <conditionalFormatting sqref="R147:R149 R125:R145 R30:R37 R47:R61 R63:R70 R14:R15 R10:R11">
    <cfRule type="cellIs" dxfId="274" priority="21" stopIfTrue="1" operator="notEqual">
      <formula>"CNTN"</formula>
    </cfRule>
  </conditionalFormatting>
  <conditionalFormatting sqref="O150:P150 N125:P145 N147:P149 N30:P37 O38:P38 N47:P61 N63:P70 N9:O12 N14:O15">
    <cfRule type="notContainsBlanks" priority="20" stopIfTrue="1">
      <formula>LEN(TRIM(N9))&gt;0</formula>
    </cfRule>
  </conditionalFormatting>
  <conditionalFormatting sqref="I73:K93 I95:K102">
    <cfRule type="cellIs" dxfId="273" priority="19" stopIfTrue="1" operator="lessThan">
      <formula>5.5</formula>
    </cfRule>
  </conditionalFormatting>
  <conditionalFormatting sqref="R73:R93 R95:R102">
    <cfRule type="cellIs" dxfId="272" priority="18" operator="between">
      <formula>0</formula>
      <formula>3.9</formula>
    </cfRule>
  </conditionalFormatting>
  <conditionalFormatting sqref="R73:R93 R95:R102">
    <cfRule type="cellIs" dxfId="271" priority="17" operator="lessThan">
      <formula>5</formula>
    </cfRule>
  </conditionalFormatting>
  <conditionalFormatting sqref="R73:R93 R95:R102">
    <cfRule type="cellIs" dxfId="270" priority="16" stopIfTrue="1" operator="notEqual">
      <formula>"CNTN"</formula>
    </cfRule>
  </conditionalFormatting>
  <conditionalFormatting sqref="N73:P93 N95:P102">
    <cfRule type="notContainsBlanks" priority="15" stopIfTrue="1">
      <formula>LEN(TRIM(N73))&gt;0</formula>
    </cfRule>
  </conditionalFormatting>
  <conditionalFormatting sqref="N30:P37 N47:P61 N63:P70 N9:O12 N14:O15">
    <cfRule type="cellIs" dxfId="269" priority="14" operator="equal">
      <formula>0</formula>
    </cfRule>
  </conditionalFormatting>
  <conditionalFormatting sqref="O17:P17">
    <cfRule type="notContainsBlanks" priority="13" stopIfTrue="1">
      <formula>LEN(TRIM(O17))&gt;0</formula>
    </cfRule>
  </conditionalFormatting>
  <conditionalFormatting sqref="I16:K16">
    <cfRule type="cellIs" dxfId="268" priority="12" stopIfTrue="1" operator="lessThan">
      <formula>5.5</formula>
    </cfRule>
  </conditionalFormatting>
  <conditionalFormatting sqref="R16">
    <cfRule type="cellIs" dxfId="267" priority="11" operator="between">
      <formula>0</formula>
      <formula>3.9</formula>
    </cfRule>
  </conditionalFormatting>
  <conditionalFormatting sqref="R16">
    <cfRule type="cellIs" dxfId="266" priority="10" operator="lessThan">
      <formula>5</formula>
    </cfRule>
  </conditionalFormatting>
  <conditionalFormatting sqref="R16">
    <cfRule type="cellIs" dxfId="265" priority="9" stopIfTrue="1" operator="notEqual">
      <formula>"CNTN"</formula>
    </cfRule>
  </conditionalFormatting>
  <conditionalFormatting sqref="N16:O16">
    <cfRule type="notContainsBlanks" priority="8" stopIfTrue="1">
      <formula>LEN(TRIM(N16))&gt;0</formula>
    </cfRule>
  </conditionalFormatting>
  <conditionalFormatting sqref="N16:O16">
    <cfRule type="cellIs" dxfId="264" priority="7" operator="equal">
      <formula>0</formula>
    </cfRule>
  </conditionalFormatting>
  <conditionalFormatting sqref="R9">
    <cfRule type="cellIs" dxfId="263" priority="6" operator="between">
      <formula>0</formula>
      <formula>3.9</formula>
    </cfRule>
  </conditionalFormatting>
  <conditionalFormatting sqref="R9">
    <cfRule type="cellIs" dxfId="262" priority="5" operator="lessThan">
      <formula>5</formula>
    </cfRule>
  </conditionalFormatting>
  <conditionalFormatting sqref="R9">
    <cfRule type="cellIs" dxfId="261" priority="4" stopIfTrue="1" operator="notEqual">
      <formula>"CNTN"</formula>
    </cfRule>
  </conditionalFormatting>
  <conditionalFormatting sqref="R12">
    <cfRule type="cellIs" dxfId="260" priority="3" operator="between">
      <formula>0</formula>
      <formula>3.9</formula>
    </cfRule>
  </conditionalFormatting>
  <conditionalFormatting sqref="R12">
    <cfRule type="cellIs" dxfId="259" priority="2" operator="lessThan">
      <formula>5</formula>
    </cfRule>
  </conditionalFormatting>
  <conditionalFormatting sqref="R12">
    <cfRule type="cellIs" dxfId="258" priority="1" stopIfTrue="1" operator="notEqual">
      <formula>"CNTN"</formula>
    </cfRule>
  </conditionalFormatting>
  <pageMargins left="0.11811023622047245" right="0" top="0.15748031496062992" bottom="0" header="0" footer="0"/>
  <pageSetup paperSize="9" orientation="landscape" r:id="rId1"/>
  <headerFooter>
    <oddFooter xml:space="preserve">&amp;R&amp;P&amp; </oddFooter>
  </headerFooter>
  <rowBreaks count="1" manualBreakCount="1">
    <brk id="2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18"/>
  <sheetViews>
    <sheetView zoomScaleNormal="100" workbookViewId="0">
      <pane xSplit="4" ySplit="8" topLeftCell="J9" activePane="bottomRight" state="frozen"/>
      <selection activeCell="C5" sqref="C5:D7"/>
      <selection pane="topRight" activeCell="C5" sqref="C5:D7"/>
      <selection pane="bottomLeft" activeCell="C5" sqref="C5:D7"/>
      <selection pane="bottomRight" activeCell="W9" sqref="W9:X9"/>
    </sheetView>
  </sheetViews>
  <sheetFormatPr defaultRowHeight="21" customHeight="1"/>
  <cols>
    <col min="1" max="1" width="4.7109375" style="9" customWidth="1"/>
    <col min="2" max="2" width="10" style="9" customWidth="1"/>
    <col min="3" max="3" width="16" style="9" customWidth="1"/>
    <col min="4" max="4" width="5.28515625" style="9" customWidth="1"/>
    <col min="5" max="5" width="9.85546875" style="9" customWidth="1"/>
    <col min="6" max="6" width="9.140625" style="9" customWidth="1"/>
    <col min="7" max="8" width="6" style="9" customWidth="1"/>
    <col min="9" max="10" width="5.7109375" style="9" customWidth="1"/>
    <col min="11" max="12" width="5.42578125" style="9" hidden="1" customWidth="1"/>
    <col min="13" max="13" width="5.7109375" style="9" customWidth="1"/>
    <col min="14" max="14" width="5.85546875" style="9" customWidth="1"/>
    <col min="15" max="15" width="6.28515625" style="9" customWidth="1"/>
    <col min="16" max="16" width="6" style="9" customWidth="1"/>
    <col min="17" max="21" width="4.7109375" style="9" customWidth="1"/>
    <col min="22" max="22" width="8.28515625" style="9" customWidth="1"/>
    <col min="23" max="23" width="9.85546875" style="9" customWidth="1"/>
    <col min="24" max="244" width="9.140625" style="9"/>
    <col min="245" max="245" width="4.7109375" style="9" customWidth="1"/>
    <col min="246" max="246" width="10.140625" style="9" customWidth="1"/>
    <col min="247" max="247" width="19.28515625" style="9" customWidth="1"/>
    <col min="248" max="248" width="7.42578125" style="9" customWidth="1"/>
    <col min="249" max="249" width="9.85546875" style="9" customWidth="1"/>
    <col min="250" max="250" width="9.140625" style="9" customWidth="1"/>
    <col min="251" max="252" width="6" style="9" customWidth="1"/>
    <col min="253" max="254" width="5.7109375" style="9" customWidth="1"/>
    <col min="255" max="256" width="0" style="9" hidden="1" customWidth="1"/>
    <col min="257" max="257" width="5.7109375" style="9" customWidth="1"/>
    <col min="258" max="258" width="5.85546875" style="9" customWidth="1"/>
    <col min="259" max="259" width="6.28515625" style="9" customWidth="1"/>
    <col min="260" max="260" width="6" style="9" customWidth="1"/>
    <col min="261" max="264" width="4.7109375" style="9" customWidth="1"/>
    <col min="265" max="265" width="11.85546875" style="9" customWidth="1"/>
    <col min="266" max="266" width="8.140625" style="9" customWidth="1"/>
    <col min="267" max="267" width="12.5703125" style="9" customWidth="1"/>
    <col min="268" max="268" width="7.28515625" style="9" customWidth="1"/>
    <col min="269" max="272" width="9.140625" style="9" customWidth="1"/>
    <col min="273" max="500" width="9.140625" style="9"/>
    <col min="501" max="501" width="4.7109375" style="9" customWidth="1"/>
    <col min="502" max="502" width="10.140625" style="9" customWidth="1"/>
    <col min="503" max="503" width="19.28515625" style="9" customWidth="1"/>
    <col min="504" max="504" width="7.42578125" style="9" customWidth="1"/>
    <col min="505" max="505" width="9.85546875" style="9" customWidth="1"/>
    <col min="506" max="506" width="9.140625" style="9" customWidth="1"/>
    <col min="507" max="508" width="6" style="9" customWidth="1"/>
    <col min="509" max="510" width="5.7109375" style="9" customWidth="1"/>
    <col min="511" max="512" width="0" style="9" hidden="1" customWidth="1"/>
    <col min="513" max="513" width="5.7109375" style="9" customWidth="1"/>
    <col min="514" max="514" width="5.85546875" style="9" customWidth="1"/>
    <col min="515" max="515" width="6.28515625" style="9" customWidth="1"/>
    <col min="516" max="516" width="6" style="9" customWidth="1"/>
    <col min="517" max="520" width="4.7109375" style="9" customWidth="1"/>
    <col min="521" max="521" width="11.85546875" style="9" customWidth="1"/>
    <col min="522" max="522" width="8.140625" style="9" customWidth="1"/>
    <col min="523" max="523" width="12.5703125" style="9" customWidth="1"/>
    <col min="524" max="524" width="7.28515625" style="9" customWidth="1"/>
    <col min="525" max="528" width="9.140625" style="9" customWidth="1"/>
    <col min="529" max="756" width="9.140625" style="9"/>
    <col min="757" max="757" width="4.7109375" style="9" customWidth="1"/>
    <col min="758" max="758" width="10.140625" style="9" customWidth="1"/>
    <col min="759" max="759" width="19.28515625" style="9" customWidth="1"/>
    <col min="760" max="760" width="7.42578125" style="9" customWidth="1"/>
    <col min="761" max="761" width="9.85546875" style="9" customWidth="1"/>
    <col min="762" max="762" width="9.140625" style="9" customWidth="1"/>
    <col min="763" max="764" width="6" style="9" customWidth="1"/>
    <col min="765" max="766" width="5.7109375" style="9" customWidth="1"/>
    <col min="767" max="768" width="0" style="9" hidden="1" customWidth="1"/>
    <col min="769" max="769" width="5.7109375" style="9" customWidth="1"/>
    <col min="770" max="770" width="5.85546875" style="9" customWidth="1"/>
    <col min="771" max="771" width="6.28515625" style="9" customWidth="1"/>
    <col min="772" max="772" width="6" style="9" customWidth="1"/>
    <col min="773" max="776" width="4.7109375" style="9" customWidth="1"/>
    <col min="777" max="777" width="11.85546875" style="9" customWidth="1"/>
    <col min="778" max="778" width="8.140625" style="9" customWidth="1"/>
    <col min="779" max="779" width="12.5703125" style="9" customWidth="1"/>
    <col min="780" max="780" width="7.28515625" style="9" customWidth="1"/>
    <col min="781" max="784" width="9.140625" style="9" customWidth="1"/>
    <col min="785" max="1012" width="9.140625" style="9"/>
    <col min="1013" max="1013" width="4.7109375" style="9" customWidth="1"/>
    <col min="1014" max="1014" width="10.140625" style="9" customWidth="1"/>
    <col min="1015" max="1015" width="19.28515625" style="9" customWidth="1"/>
    <col min="1016" max="1016" width="7.42578125" style="9" customWidth="1"/>
    <col min="1017" max="1017" width="9.85546875" style="9" customWidth="1"/>
    <col min="1018" max="1018" width="9.140625" style="9" customWidth="1"/>
    <col min="1019" max="1020" width="6" style="9" customWidth="1"/>
    <col min="1021" max="1022" width="5.7109375" style="9" customWidth="1"/>
    <col min="1023" max="1024" width="0" style="9" hidden="1" customWidth="1"/>
    <col min="1025" max="1025" width="5.7109375" style="9" customWidth="1"/>
    <col min="1026" max="1026" width="5.85546875" style="9" customWidth="1"/>
    <col min="1027" max="1027" width="6.28515625" style="9" customWidth="1"/>
    <col min="1028" max="1028" width="6" style="9" customWidth="1"/>
    <col min="1029" max="1032" width="4.7109375" style="9" customWidth="1"/>
    <col min="1033" max="1033" width="11.85546875" style="9" customWidth="1"/>
    <col min="1034" max="1034" width="8.140625" style="9" customWidth="1"/>
    <col min="1035" max="1035" width="12.5703125" style="9" customWidth="1"/>
    <col min="1036" max="1036" width="7.28515625" style="9" customWidth="1"/>
    <col min="1037" max="1040" width="9.140625" style="9" customWidth="1"/>
    <col min="1041" max="1268" width="9.140625" style="9"/>
    <col min="1269" max="1269" width="4.7109375" style="9" customWidth="1"/>
    <col min="1270" max="1270" width="10.140625" style="9" customWidth="1"/>
    <col min="1271" max="1271" width="19.28515625" style="9" customWidth="1"/>
    <col min="1272" max="1272" width="7.42578125" style="9" customWidth="1"/>
    <col min="1273" max="1273" width="9.85546875" style="9" customWidth="1"/>
    <col min="1274" max="1274" width="9.140625" style="9" customWidth="1"/>
    <col min="1275" max="1276" width="6" style="9" customWidth="1"/>
    <col min="1277" max="1278" width="5.7109375" style="9" customWidth="1"/>
    <col min="1279" max="1280" width="0" style="9" hidden="1" customWidth="1"/>
    <col min="1281" max="1281" width="5.7109375" style="9" customWidth="1"/>
    <col min="1282" max="1282" width="5.85546875" style="9" customWidth="1"/>
    <col min="1283" max="1283" width="6.28515625" style="9" customWidth="1"/>
    <col min="1284" max="1284" width="6" style="9" customWidth="1"/>
    <col min="1285" max="1288" width="4.7109375" style="9" customWidth="1"/>
    <col min="1289" max="1289" width="11.85546875" style="9" customWidth="1"/>
    <col min="1290" max="1290" width="8.140625" style="9" customWidth="1"/>
    <col min="1291" max="1291" width="12.5703125" style="9" customWidth="1"/>
    <col min="1292" max="1292" width="7.28515625" style="9" customWidth="1"/>
    <col min="1293" max="1296" width="9.140625" style="9" customWidth="1"/>
    <col min="1297" max="1524" width="9.140625" style="9"/>
    <col min="1525" max="1525" width="4.7109375" style="9" customWidth="1"/>
    <col min="1526" max="1526" width="10.140625" style="9" customWidth="1"/>
    <col min="1527" max="1527" width="19.28515625" style="9" customWidth="1"/>
    <col min="1528" max="1528" width="7.42578125" style="9" customWidth="1"/>
    <col min="1529" max="1529" width="9.85546875" style="9" customWidth="1"/>
    <col min="1530" max="1530" width="9.140625" style="9" customWidth="1"/>
    <col min="1531" max="1532" width="6" style="9" customWidth="1"/>
    <col min="1533" max="1534" width="5.7109375" style="9" customWidth="1"/>
    <col min="1535" max="1536" width="0" style="9" hidden="1" customWidth="1"/>
    <col min="1537" max="1537" width="5.7109375" style="9" customWidth="1"/>
    <col min="1538" max="1538" width="5.85546875" style="9" customWidth="1"/>
    <col min="1539" max="1539" width="6.28515625" style="9" customWidth="1"/>
    <col min="1540" max="1540" width="6" style="9" customWidth="1"/>
    <col min="1541" max="1544" width="4.7109375" style="9" customWidth="1"/>
    <col min="1545" max="1545" width="11.85546875" style="9" customWidth="1"/>
    <col min="1546" max="1546" width="8.140625" style="9" customWidth="1"/>
    <col min="1547" max="1547" width="12.5703125" style="9" customWidth="1"/>
    <col min="1548" max="1548" width="7.28515625" style="9" customWidth="1"/>
    <col min="1549" max="1552" width="9.140625" style="9" customWidth="1"/>
    <col min="1553" max="1780" width="9.140625" style="9"/>
    <col min="1781" max="1781" width="4.7109375" style="9" customWidth="1"/>
    <col min="1782" max="1782" width="10.140625" style="9" customWidth="1"/>
    <col min="1783" max="1783" width="19.28515625" style="9" customWidth="1"/>
    <col min="1784" max="1784" width="7.42578125" style="9" customWidth="1"/>
    <col min="1785" max="1785" width="9.85546875" style="9" customWidth="1"/>
    <col min="1786" max="1786" width="9.140625" style="9" customWidth="1"/>
    <col min="1787" max="1788" width="6" style="9" customWidth="1"/>
    <col min="1789" max="1790" width="5.7109375" style="9" customWidth="1"/>
    <col min="1791" max="1792" width="0" style="9" hidden="1" customWidth="1"/>
    <col min="1793" max="1793" width="5.7109375" style="9" customWidth="1"/>
    <col min="1794" max="1794" width="5.85546875" style="9" customWidth="1"/>
    <col min="1795" max="1795" width="6.28515625" style="9" customWidth="1"/>
    <col min="1796" max="1796" width="6" style="9" customWidth="1"/>
    <col min="1797" max="1800" width="4.7109375" style="9" customWidth="1"/>
    <col min="1801" max="1801" width="11.85546875" style="9" customWidth="1"/>
    <col min="1802" max="1802" width="8.140625" style="9" customWidth="1"/>
    <col min="1803" max="1803" width="12.5703125" style="9" customWidth="1"/>
    <col min="1804" max="1804" width="7.28515625" style="9" customWidth="1"/>
    <col min="1805" max="1808" width="9.140625" style="9" customWidth="1"/>
    <col min="1809" max="2036" width="9.140625" style="9"/>
    <col min="2037" max="2037" width="4.7109375" style="9" customWidth="1"/>
    <col min="2038" max="2038" width="10.140625" style="9" customWidth="1"/>
    <col min="2039" max="2039" width="19.28515625" style="9" customWidth="1"/>
    <col min="2040" max="2040" width="7.42578125" style="9" customWidth="1"/>
    <col min="2041" max="2041" width="9.85546875" style="9" customWidth="1"/>
    <col min="2042" max="2042" width="9.140625" style="9" customWidth="1"/>
    <col min="2043" max="2044" width="6" style="9" customWidth="1"/>
    <col min="2045" max="2046" width="5.7109375" style="9" customWidth="1"/>
    <col min="2047" max="2048" width="0" style="9" hidden="1" customWidth="1"/>
    <col min="2049" max="2049" width="5.7109375" style="9" customWidth="1"/>
    <col min="2050" max="2050" width="5.85546875" style="9" customWidth="1"/>
    <col min="2051" max="2051" width="6.28515625" style="9" customWidth="1"/>
    <col min="2052" max="2052" width="6" style="9" customWidth="1"/>
    <col min="2053" max="2056" width="4.7109375" style="9" customWidth="1"/>
    <col min="2057" max="2057" width="11.85546875" style="9" customWidth="1"/>
    <col min="2058" max="2058" width="8.140625" style="9" customWidth="1"/>
    <col min="2059" max="2059" width="12.5703125" style="9" customWidth="1"/>
    <col min="2060" max="2060" width="7.28515625" style="9" customWidth="1"/>
    <col min="2061" max="2064" width="9.140625" style="9" customWidth="1"/>
    <col min="2065" max="2292" width="9.140625" style="9"/>
    <col min="2293" max="2293" width="4.7109375" style="9" customWidth="1"/>
    <col min="2294" max="2294" width="10.140625" style="9" customWidth="1"/>
    <col min="2295" max="2295" width="19.28515625" style="9" customWidth="1"/>
    <col min="2296" max="2296" width="7.42578125" style="9" customWidth="1"/>
    <col min="2297" max="2297" width="9.85546875" style="9" customWidth="1"/>
    <col min="2298" max="2298" width="9.140625" style="9" customWidth="1"/>
    <col min="2299" max="2300" width="6" style="9" customWidth="1"/>
    <col min="2301" max="2302" width="5.7109375" style="9" customWidth="1"/>
    <col min="2303" max="2304" width="0" style="9" hidden="1" customWidth="1"/>
    <col min="2305" max="2305" width="5.7109375" style="9" customWidth="1"/>
    <col min="2306" max="2306" width="5.85546875" style="9" customWidth="1"/>
    <col min="2307" max="2307" width="6.28515625" style="9" customWidth="1"/>
    <col min="2308" max="2308" width="6" style="9" customWidth="1"/>
    <col min="2309" max="2312" width="4.7109375" style="9" customWidth="1"/>
    <col min="2313" max="2313" width="11.85546875" style="9" customWidth="1"/>
    <col min="2314" max="2314" width="8.140625" style="9" customWidth="1"/>
    <col min="2315" max="2315" width="12.5703125" style="9" customWidth="1"/>
    <col min="2316" max="2316" width="7.28515625" style="9" customWidth="1"/>
    <col min="2317" max="2320" width="9.140625" style="9" customWidth="1"/>
    <col min="2321" max="2548" width="9.140625" style="9"/>
    <col min="2549" max="2549" width="4.7109375" style="9" customWidth="1"/>
    <col min="2550" max="2550" width="10.140625" style="9" customWidth="1"/>
    <col min="2551" max="2551" width="19.28515625" style="9" customWidth="1"/>
    <col min="2552" max="2552" width="7.42578125" style="9" customWidth="1"/>
    <col min="2553" max="2553" width="9.85546875" style="9" customWidth="1"/>
    <col min="2554" max="2554" width="9.140625" style="9" customWidth="1"/>
    <col min="2555" max="2556" width="6" style="9" customWidth="1"/>
    <col min="2557" max="2558" width="5.7109375" style="9" customWidth="1"/>
    <col min="2559" max="2560" width="0" style="9" hidden="1" customWidth="1"/>
    <col min="2561" max="2561" width="5.7109375" style="9" customWidth="1"/>
    <col min="2562" max="2562" width="5.85546875" style="9" customWidth="1"/>
    <col min="2563" max="2563" width="6.28515625" style="9" customWidth="1"/>
    <col min="2564" max="2564" width="6" style="9" customWidth="1"/>
    <col min="2565" max="2568" width="4.7109375" style="9" customWidth="1"/>
    <col min="2569" max="2569" width="11.85546875" style="9" customWidth="1"/>
    <col min="2570" max="2570" width="8.140625" style="9" customWidth="1"/>
    <col min="2571" max="2571" width="12.5703125" style="9" customWidth="1"/>
    <col min="2572" max="2572" width="7.28515625" style="9" customWidth="1"/>
    <col min="2573" max="2576" width="9.140625" style="9" customWidth="1"/>
    <col min="2577" max="2804" width="9.140625" style="9"/>
    <col min="2805" max="2805" width="4.7109375" style="9" customWidth="1"/>
    <col min="2806" max="2806" width="10.140625" style="9" customWidth="1"/>
    <col min="2807" max="2807" width="19.28515625" style="9" customWidth="1"/>
    <col min="2808" max="2808" width="7.42578125" style="9" customWidth="1"/>
    <col min="2809" max="2809" width="9.85546875" style="9" customWidth="1"/>
    <col min="2810" max="2810" width="9.140625" style="9" customWidth="1"/>
    <col min="2811" max="2812" width="6" style="9" customWidth="1"/>
    <col min="2813" max="2814" width="5.7109375" style="9" customWidth="1"/>
    <col min="2815" max="2816" width="0" style="9" hidden="1" customWidth="1"/>
    <col min="2817" max="2817" width="5.7109375" style="9" customWidth="1"/>
    <col min="2818" max="2818" width="5.85546875" style="9" customWidth="1"/>
    <col min="2819" max="2819" width="6.28515625" style="9" customWidth="1"/>
    <col min="2820" max="2820" width="6" style="9" customWidth="1"/>
    <col min="2821" max="2824" width="4.7109375" style="9" customWidth="1"/>
    <col min="2825" max="2825" width="11.85546875" style="9" customWidth="1"/>
    <col min="2826" max="2826" width="8.140625" style="9" customWidth="1"/>
    <col min="2827" max="2827" width="12.5703125" style="9" customWidth="1"/>
    <col min="2828" max="2828" width="7.28515625" style="9" customWidth="1"/>
    <col min="2829" max="2832" width="9.140625" style="9" customWidth="1"/>
    <col min="2833" max="3060" width="9.140625" style="9"/>
    <col min="3061" max="3061" width="4.7109375" style="9" customWidth="1"/>
    <col min="3062" max="3062" width="10.140625" style="9" customWidth="1"/>
    <col min="3063" max="3063" width="19.28515625" style="9" customWidth="1"/>
    <col min="3064" max="3064" width="7.42578125" style="9" customWidth="1"/>
    <col min="3065" max="3065" width="9.85546875" style="9" customWidth="1"/>
    <col min="3066" max="3066" width="9.140625" style="9" customWidth="1"/>
    <col min="3067" max="3068" width="6" style="9" customWidth="1"/>
    <col min="3069" max="3070" width="5.7109375" style="9" customWidth="1"/>
    <col min="3071" max="3072" width="0" style="9" hidden="1" customWidth="1"/>
    <col min="3073" max="3073" width="5.7109375" style="9" customWidth="1"/>
    <col min="3074" max="3074" width="5.85546875" style="9" customWidth="1"/>
    <col min="3075" max="3075" width="6.28515625" style="9" customWidth="1"/>
    <col min="3076" max="3076" width="6" style="9" customWidth="1"/>
    <col min="3077" max="3080" width="4.7109375" style="9" customWidth="1"/>
    <col min="3081" max="3081" width="11.85546875" style="9" customWidth="1"/>
    <col min="3082" max="3082" width="8.140625" style="9" customWidth="1"/>
    <col min="3083" max="3083" width="12.5703125" style="9" customWidth="1"/>
    <col min="3084" max="3084" width="7.28515625" style="9" customWidth="1"/>
    <col min="3085" max="3088" width="9.140625" style="9" customWidth="1"/>
    <col min="3089" max="3316" width="9.140625" style="9"/>
    <col min="3317" max="3317" width="4.7109375" style="9" customWidth="1"/>
    <col min="3318" max="3318" width="10.140625" style="9" customWidth="1"/>
    <col min="3319" max="3319" width="19.28515625" style="9" customWidth="1"/>
    <col min="3320" max="3320" width="7.42578125" style="9" customWidth="1"/>
    <col min="3321" max="3321" width="9.85546875" style="9" customWidth="1"/>
    <col min="3322" max="3322" width="9.140625" style="9" customWidth="1"/>
    <col min="3323" max="3324" width="6" style="9" customWidth="1"/>
    <col min="3325" max="3326" width="5.7109375" style="9" customWidth="1"/>
    <col min="3327" max="3328" width="0" style="9" hidden="1" customWidth="1"/>
    <col min="3329" max="3329" width="5.7109375" style="9" customWidth="1"/>
    <col min="3330" max="3330" width="5.85546875" style="9" customWidth="1"/>
    <col min="3331" max="3331" width="6.28515625" style="9" customWidth="1"/>
    <col min="3332" max="3332" width="6" style="9" customWidth="1"/>
    <col min="3333" max="3336" width="4.7109375" style="9" customWidth="1"/>
    <col min="3337" max="3337" width="11.85546875" style="9" customWidth="1"/>
    <col min="3338" max="3338" width="8.140625" style="9" customWidth="1"/>
    <col min="3339" max="3339" width="12.5703125" style="9" customWidth="1"/>
    <col min="3340" max="3340" width="7.28515625" style="9" customWidth="1"/>
    <col min="3341" max="3344" width="9.140625" style="9" customWidth="1"/>
    <col min="3345" max="3572" width="9.140625" style="9"/>
    <col min="3573" max="3573" width="4.7109375" style="9" customWidth="1"/>
    <col min="3574" max="3574" width="10.140625" style="9" customWidth="1"/>
    <col min="3575" max="3575" width="19.28515625" style="9" customWidth="1"/>
    <col min="3576" max="3576" width="7.42578125" style="9" customWidth="1"/>
    <col min="3577" max="3577" width="9.85546875" style="9" customWidth="1"/>
    <col min="3578" max="3578" width="9.140625" style="9" customWidth="1"/>
    <col min="3579" max="3580" width="6" style="9" customWidth="1"/>
    <col min="3581" max="3582" width="5.7109375" style="9" customWidth="1"/>
    <col min="3583" max="3584" width="0" style="9" hidden="1" customWidth="1"/>
    <col min="3585" max="3585" width="5.7109375" style="9" customWidth="1"/>
    <col min="3586" max="3586" width="5.85546875" style="9" customWidth="1"/>
    <col min="3587" max="3587" width="6.28515625" style="9" customWidth="1"/>
    <col min="3588" max="3588" width="6" style="9" customWidth="1"/>
    <col min="3589" max="3592" width="4.7109375" style="9" customWidth="1"/>
    <col min="3593" max="3593" width="11.85546875" style="9" customWidth="1"/>
    <col min="3594" max="3594" width="8.140625" style="9" customWidth="1"/>
    <col min="3595" max="3595" width="12.5703125" style="9" customWidth="1"/>
    <col min="3596" max="3596" width="7.28515625" style="9" customWidth="1"/>
    <col min="3597" max="3600" width="9.140625" style="9" customWidth="1"/>
    <col min="3601" max="3828" width="9.140625" style="9"/>
    <col min="3829" max="3829" width="4.7109375" style="9" customWidth="1"/>
    <col min="3830" max="3830" width="10.140625" style="9" customWidth="1"/>
    <col min="3831" max="3831" width="19.28515625" style="9" customWidth="1"/>
    <col min="3832" max="3832" width="7.42578125" style="9" customWidth="1"/>
    <col min="3833" max="3833" width="9.85546875" style="9" customWidth="1"/>
    <col min="3834" max="3834" width="9.140625" style="9" customWidth="1"/>
    <col min="3835" max="3836" width="6" style="9" customWidth="1"/>
    <col min="3837" max="3838" width="5.7109375" style="9" customWidth="1"/>
    <col min="3839" max="3840" width="0" style="9" hidden="1" customWidth="1"/>
    <col min="3841" max="3841" width="5.7109375" style="9" customWidth="1"/>
    <col min="3842" max="3842" width="5.85546875" style="9" customWidth="1"/>
    <col min="3843" max="3843" width="6.28515625" style="9" customWidth="1"/>
    <col min="3844" max="3844" width="6" style="9" customWidth="1"/>
    <col min="3845" max="3848" width="4.7109375" style="9" customWidth="1"/>
    <col min="3849" max="3849" width="11.85546875" style="9" customWidth="1"/>
    <col min="3850" max="3850" width="8.140625" style="9" customWidth="1"/>
    <col min="3851" max="3851" width="12.5703125" style="9" customWidth="1"/>
    <col min="3852" max="3852" width="7.28515625" style="9" customWidth="1"/>
    <col min="3853" max="3856" width="9.140625" style="9" customWidth="1"/>
    <col min="3857" max="4084" width="9.140625" style="9"/>
    <col min="4085" max="4085" width="4.7109375" style="9" customWidth="1"/>
    <col min="4086" max="4086" width="10.140625" style="9" customWidth="1"/>
    <col min="4087" max="4087" width="19.28515625" style="9" customWidth="1"/>
    <col min="4088" max="4088" width="7.42578125" style="9" customWidth="1"/>
    <col min="4089" max="4089" width="9.85546875" style="9" customWidth="1"/>
    <col min="4090" max="4090" width="9.140625" style="9" customWidth="1"/>
    <col min="4091" max="4092" width="6" style="9" customWidth="1"/>
    <col min="4093" max="4094" width="5.7109375" style="9" customWidth="1"/>
    <col min="4095" max="4096" width="0" style="9" hidden="1" customWidth="1"/>
    <col min="4097" max="4097" width="5.7109375" style="9" customWidth="1"/>
    <col min="4098" max="4098" width="5.85546875" style="9" customWidth="1"/>
    <col min="4099" max="4099" width="6.28515625" style="9" customWidth="1"/>
    <col min="4100" max="4100" width="6" style="9" customWidth="1"/>
    <col min="4101" max="4104" width="4.7109375" style="9" customWidth="1"/>
    <col min="4105" max="4105" width="11.85546875" style="9" customWidth="1"/>
    <col min="4106" max="4106" width="8.140625" style="9" customWidth="1"/>
    <col min="4107" max="4107" width="12.5703125" style="9" customWidth="1"/>
    <col min="4108" max="4108" width="7.28515625" style="9" customWidth="1"/>
    <col min="4109" max="4112" width="9.140625" style="9" customWidth="1"/>
    <col min="4113" max="4340" width="9.140625" style="9"/>
    <col min="4341" max="4341" width="4.7109375" style="9" customWidth="1"/>
    <col min="4342" max="4342" width="10.140625" style="9" customWidth="1"/>
    <col min="4343" max="4343" width="19.28515625" style="9" customWidth="1"/>
    <col min="4344" max="4344" width="7.42578125" style="9" customWidth="1"/>
    <col min="4345" max="4345" width="9.85546875" style="9" customWidth="1"/>
    <col min="4346" max="4346" width="9.140625" style="9" customWidth="1"/>
    <col min="4347" max="4348" width="6" style="9" customWidth="1"/>
    <col min="4349" max="4350" width="5.7109375" style="9" customWidth="1"/>
    <col min="4351" max="4352" width="0" style="9" hidden="1" customWidth="1"/>
    <col min="4353" max="4353" width="5.7109375" style="9" customWidth="1"/>
    <col min="4354" max="4354" width="5.85546875" style="9" customWidth="1"/>
    <col min="4355" max="4355" width="6.28515625" style="9" customWidth="1"/>
    <col min="4356" max="4356" width="6" style="9" customWidth="1"/>
    <col min="4357" max="4360" width="4.7109375" style="9" customWidth="1"/>
    <col min="4361" max="4361" width="11.85546875" style="9" customWidth="1"/>
    <col min="4362" max="4362" width="8.140625" style="9" customWidth="1"/>
    <col min="4363" max="4363" width="12.5703125" style="9" customWidth="1"/>
    <col min="4364" max="4364" width="7.28515625" style="9" customWidth="1"/>
    <col min="4365" max="4368" width="9.140625" style="9" customWidth="1"/>
    <col min="4369" max="4596" width="9.140625" style="9"/>
    <col min="4597" max="4597" width="4.7109375" style="9" customWidth="1"/>
    <col min="4598" max="4598" width="10.140625" style="9" customWidth="1"/>
    <col min="4599" max="4599" width="19.28515625" style="9" customWidth="1"/>
    <col min="4600" max="4600" width="7.42578125" style="9" customWidth="1"/>
    <col min="4601" max="4601" width="9.85546875" style="9" customWidth="1"/>
    <col min="4602" max="4602" width="9.140625" style="9" customWidth="1"/>
    <col min="4603" max="4604" width="6" style="9" customWidth="1"/>
    <col min="4605" max="4606" width="5.7109375" style="9" customWidth="1"/>
    <col min="4607" max="4608" width="0" style="9" hidden="1" customWidth="1"/>
    <col min="4609" max="4609" width="5.7109375" style="9" customWidth="1"/>
    <col min="4610" max="4610" width="5.85546875" style="9" customWidth="1"/>
    <col min="4611" max="4611" width="6.28515625" style="9" customWidth="1"/>
    <col min="4612" max="4612" width="6" style="9" customWidth="1"/>
    <col min="4613" max="4616" width="4.7109375" style="9" customWidth="1"/>
    <col min="4617" max="4617" width="11.85546875" style="9" customWidth="1"/>
    <col min="4618" max="4618" width="8.140625" style="9" customWidth="1"/>
    <col min="4619" max="4619" width="12.5703125" style="9" customWidth="1"/>
    <col min="4620" max="4620" width="7.28515625" style="9" customWidth="1"/>
    <col min="4621" max="4624" width="9.140625" style="9" customWidth="1"/>
    <col min="4625" max="4852" width="9.140625" style="9"/>
    <col min="4853" max="4853" width="4.7109375" style="9" customWidth="1"/>
    <col min="4854" max="4854" width="10.140625" style="9" customWidth="1"/>
    <col min="4855" max="4855" width="19.28515625" style="9" customWidth="1"/>
    <col min="4856" max="4856" width="7.42578125" style="9" customWidth="1"/>
    <col min="4857" max="4857" width="9.85546875" style="9" customWidth="1"/>
    <col min="4858" max="4858" width="9.140625" style="9" customWidth="1"/>
    <col min="4859" max="4860" width="6" style="9" customWidth="1"/>
    <col min="4861" max="4862" width="5.7109375" style="9" customWidth="1"/>
    <col min="4863" max="4864" width="0" style="9" hidden="1" customWidth="1"/>
    <col min="4865" max="4865" width="5.7109375" style="9" customWidth="1"/>
    <col min="4866" max="4866" width="5.85546875" style="9" customWidth="1"/>
    <col min="4867" max="4867" width="6.28515625" style="9" customWidth="1"/>
    <col min="4868" max="4868" width="6" style="9" customWidth="1"/>
    <col min="4869" max="4872" width="4.7109375" style="9" customWidth="1"/>
    <col min="4873" max="4873" width="11.85546875" style="9" customWidth="1"/>
    <col min="4874" max="4874" width="8.140625" style="9" customWidth="1"/>
    <col min="4875" max="4875" width="12.5703125" style="9" customWidth="1"/>
    <col min="4876" max="4876" width="7.28515625" style="9" customWidth="1"/>
    <col min="4877" max="4880" width="9.140625" style="9" customWidth="1"/>
    <col min="4881" max="5108" width="9.140625" style="9"/>
    <col min="5109" max="5109" width="4.7109375" style="9" customWidth="1"/>
    <col min="5110" max="5110" width="10.140625" style="9" customWidth="1"/>
    <col min="5111" max="5111" width="19.28515625" style="9" customWidth="1"/>
    <col min="5112" max="5112" width="7.42578125" style="9" customWidth="1"/>
    <col min="5113" max="5113" width="9.85546875" style="9" customWidth="1"/>
    <col min="5114" max="5114" width="9.140625" style="9" customWidth="1"/>
    <col min="5115" max="5116" width="6" style="9" customWidth="1"/>
    <col min="5117" max="5118" width="5.7109375" style="9" customWidth="1"/>
    <col min="5119" max="5120" width="0" style="9" hidden="1" customWidth="1"/>
    <col min="5121" max="5121" width="5.7109375" style="9" customWidth="1"/>
    <col min="5122" max="5122" width="5.85546875" style="9" customWidth="1"/>
    <col min="5123" max="5123" width="6.28515625" style="9" customWidth="1"/>
    <col min="5124" max="5124" width="6" style="9" customWidth="1"/>
    <col min="5125" max="5128" width="4.7109375" style="9" customWidth="1"/>
    <col min="5129" max="5129" width="11.85546875" style="9" customWidth="1"/>
    <col min="5130" max="5130" width="8.140625" style="9" customWidth="1"/>
    <col min="5131" max="5131" width="12.5703125" style="9" customWidth="1"/>
    <col min="5132" max="5132" width="7.28515625" style="9" customWidth="1"/>
    <col min="5133" max="5136" width="9.140625" style="9" customWidth="1"/>
    <col min="5137" max="5364" width="9.140625" style="9"/>
    <col min="5365" max="5365" width="4.7109375" style="9" customWidth="1"/>
    <col min="5366" max="5366" width="10.140625" style="9" customWidth="1"/>
    <col min="5367" max="5367" width="19.28515625" style="9" customWidth="1"/>
    <col min="5368" max="5368" width="7.42578125" style="9" customWidth="1"/>
    <col min="5369" max="5369" width="9.85546875" style="9" customWidth="1"/>
    <col min="5370" max="5370" width="9.140625" style="9" customWidth="1"/>
    <col min="5371" max="5372" width="6" style="9" customWidth="1"/>
    <col min="5373" max="5374" width="5.7109375" style="9" customWidth="1"/>
    <col min="5375" max="5376" width="0" style="9" hidden="1" customWidth="1"/>
    <col min="5377" max="5377" width="5.7109375" style="9" customWidth="1"/>
    <col min="5378" max="5378" width="5.85546875" style="9" customWidth="1"/>
    <col min="5379" max="5379" width="6.28515625" style="9" customWidth="1"/>
    <col min="5380" max="5380" width="6" style="9" customWidth="1"/>
    <col min="5381" max="5384" width="4.7109375" style="9" customWidth="1"/>
    <col min="5385" max="5385" width="11.85546875" style="9" customWidth="1"/>
    <col min="5386" max="5386" width="8.140625" style="9" customWidth="1"/>
    <col min="5387" max="5387" width="12.5703125" style="9" customWidth="1"/>
    <col min="5388" max="5388" width="7.28515625" style="9" customWidth="1"/>
    <col min="5389" max="5392" width="9.140625" style="9" customWidth="1"/>
    <col min="5393" max="5620" width="9.140625" style="9"/>
    <col min="5621" max="5621" width="4.7109375" style="9" customWidth="1"/>
    <col min="5622" max="5622" width="10.140625" style="9" customWidth="1"/>
    <col min="5623" max="5623" width="19.28515625" style="9" customWidth="1"/>
    <col min="5624" max="5624" width="7.42578125" style="9" customWidth="1"/>
    <col min="5625" max="5625" width="9.85546875" style="9" customWidth="1"/>
    <col min="5626" max="5626" width="9.140625" style="9" customWidth="1"/>
    <col min="5627" max="5628" width="6" style="9" customWidth="1"/>
    <col min="5629" max="5630" width="5.7109375" style="9" customWidth="1"/>
    <col min="5631" max="5632" width="0" style="9" hidden="1" customWidth="1"/>
    <col min="5633" max="5633" width="5.7109375" style="9" customWidth="1"/>
    <col min="5634" max="5634" width="5.85546875" style="9" customWidth="1"/>
    <col min="5635" max="5635" width="6.28515625" style="9" customWidth="1"/>
    <col min="5636" max="5636" width="6" style="9" customWidth="1"/>
    <col min="5637" max="5640" width="4.7109375" style="9" customWidth="1"/>
    <col min="5641" max="5641" width="11.85546875" style="9" customWidth="1"/>
    <col min="5642" max="5642" width="8.140625" style="9" customWidth="1"/>
    <col min="5643" max="5643" width="12.5703125" style="9" customWidth="1"/>
    <col min="5644" max="5644" width="7.28515625" style="9" customWidth="1"/>
    <col min="5645" max="5648" width="9.140625" style="9" customWidth="1"/>
    <col min="5649" max="5876" width="9.140625" style="9"/>
    <col min="5877" max="5877" width="4.7109375" style="9" customWidth="1"/>
    <col min="5878" max="5878" width="10.140625" style="9" customWidth="1"/>
    <col min="5879" max="5879" width="19.28515625" style="9" customWidth="1"/>
    <col min="5880" max="5880" width="7.42578125" style="9" customWidth="1"/>
    <col min="5881" max="5881" width="9.85546875" style="9" customWidth="1"/>
    <col min="5882" max="5882" width="9.140625" style="9" customWidth="1"/>
    <col min="5883" max="5884" width="6" style="9" customWidth="1"/>
    <col min="5885" max="5886" width="5.7109375" style="9" customWidth="1"/>
    <col min="5887" max="5888" width="0" style="9" hidden="1" customWidth="1"/>
    <col min="5889" max="5889" width="5.7109375" style="9" customWidth="1"/>
    <col min="5890" max="5890" width="5.85546875" style="9" customWidth="1"/>
    <col min="5891" max="5891" width="6.28515625" style="9" customWidth="1"/>
    <col min="5892" max="5892" width="6" style="9" customWidth="1"/>
    <col min="5893" max="5896" width="4.7109375" style="9" customWidth="1"/>
    <col min="5897" max="5897" width="11.85546875" style="9" customWidth="1"/>
    <col min="5898" max="5898" width="8.140625" style="9" customWidth="1"/>
    <col min="5899" max="5899" width="12.5703125" style="9" customWidth="1"/>
    <col min="5900" max="5900" width="7.28515625" style="9" customWidth="1"/>
    <col min="5901" max="5904" width="9.140625" style="9" customWidth="1"/>
    <col min="5905" max="6132" width="9.140625" style="9"/>
    <col min="6133" max="6133" width="4.7109375" style="9" customWidth="1"/>
    <col min="6134" max="6134" width="10.140625" style="9" customWidth="1"/>
    <col min="6135" max="6135" width="19.28515625" style="9" customWidth="1"/>
    <col min="6136" max="6136" width="7.42578125" style="9" customWidth="1"/>
    <col min="6137" max="6137" width="9.85546875" style="9" customWidth="1"/>
    <col min="6138" max="6138" width="9.140625" style="9" customWidth="1"/>
    <col min="6139" max="6140" width="6" style="9" customWidth="1"/>
    <col min="6141" max="6142" width="5.7109375" style="9" customWidth="1"/>
    <col min="6143" max="6144" width="0" style="9" hidden="1" customWidth="1"/>
    <col min="6145" max="6145" width="5.7109375" style="9" customWidth="1"/>
    <col min="6146" max="6146" width="5.85546875" style="9" customWidth="1"/>
    <col min="6147" max="6147" width="6.28515625" style="9" customWidth="1"/>
    <col min="6148" max="6148" width="6" style="9" customWidth="1"/>
    <col min="6149" max="6152" width="4.7109375" style="9" customWidth="1"/>
    <col min="6153" max="6153" width="11.85546875" style="9" customWidth="1"/>
    <col min="6154" max="6154" width="8.140625" style="9" customWidth="1"/>
    <col min="6155" max="6155" width="12.5703125" style="9" customWidth="1"/>
    <col min="6156" max="6156" width="7.28515625" style="9" customWidth="1"/>
    <col min="6157" max="6160" width="9.140625" style="9" customWidth="1"/>
    <col min="6161" max="6388" width="9.140625" style="9"/>
    <col min="6389" max="6389" width="4.7109375" style="9" customWidth="1"/>
    <col min="6390" max="6390" width="10.140625" style="9" customWidth="1"/>
    <col min="6391" max="6391" width="19.28515625" style="9" customWidth="1"/>
    <col min="6392" max="6392" width="7.42578125" style="9" customWidth="1"/>
    <col min="6393" max="6393" width="9.85546875" style="9" customWidth="1"/>
    <col min="6394" max="6394" width="9.140625" style="9" customWidth="1"/>
    <col min="6395" max="6396" width="6" style="9" customWidth="1"/>
    <col min="6397" max="6398" width="5.7109375" style="9" customWidth="1"/>
    <col min="6399" max="6400" width="0" style="9" hidden="1" customWidth="1"/>
    <col min="6401" max="6401" width="5.7109375" style="9" customWidth="1"/>
    <col min="6402" max="6402" width="5.85546875" style="9" customWidth="1"/>
    <col min="6403" max="6403" width="6.28515625" style="9" customWidth="1"/>
    <col min="6404" max="6404" width="6" style="9" customWidth="1"/>
    <col min="6405" max="6408" width="4.7109375" style="9" customWidth="1"/>
    <col min="6409" max="6409" width="11.85546875" style="9" customWidth="1"/>
    <col min="6410" max="6410" width="8.140625" style="9" customWidth="1"/>
    <col min="6411" max="6411" width="12.5703125" style="9" customWidth="1"/>
    <col min="6412" max="6412" width="7.28515625" style="9" customWidth="1"/>
    <col min="6413" max="6416" width="9.140625" style="9" customWidth="1"/>
    <col min="6417" max="6644" width="9.140625" style="9"/>
    <col min="6645" max="6645" width="4.7109375" style="9" customWidth="1"/>
    <col min="6646" max="6646" width="10.140625" style="9" customWidth="1"/>
    <col min="6647" max="6647" width="19.28515625" style="9" customWidth="1"/>
    <col min="6648" max="6648" width="7.42578125" style="9" customWidth="1"/>
    <col min="6649" max="6649" width="9.85546875" style="9" customWidth="1"/>
    <col min="6650" max="6650" width="9.140625" style="9" customWidth="1"/>
    <col min="6651" max="6652" width="6" style="9" customWidth="1"/>
    <col min="6653" max="6654" width="5.7109375" style="9" customWidth="1"/>
    <col min="6655" max="6656" width="0" style="9" hidden="1" customWidth="1"/>
    <col min="6657" max="6657" width="5.7109375" style="9" customWidth="1"/>
    <col min="6658" max="6658" width="5.85546875" style="9" customWidth="1"/>
    <col min="6659" max="6659" width="6.28515625" style="9" customWidth="1"/>
    <col min="6660" max="6660" width="6" style="9" customWidth="1"/>
    <col min="6661" max="6664" width="4.7109375" style="9" customWidth="1"/>
    <col min="6665" max="6665" width="11.85546875" style="9" customWidth="1"/>
    <col min="6666" max="6666" width="8.140625" style="9" customWidth="1"/>
    <col min="6667" max="6667" width="12.5703125" style="9" customWidth="1"/>
    <col min="6668" max="6668" width="7.28515625" style="9" customWidth="1"/>
    <col min="6669" max="6672" width="9.140625" style="9" customWidth="1"/>
    <col min="6673" max="6900" width="9.140625" style="9"/>
    <col min="6901" max="6901" width="4.7109375" style="9" customWidth="1"/>
    <col min="6902" max="6902" width="10.140625" style="9" customWidth="1"/>
    <col min="6903" max="6903" width="19.28515625" style="9" customWidth="1"/>
    <col min="6904" max="6904" width="7.42578125" style="9" customWidth="1"/>
    <col min="6905" max="6905" width="9.85546875" style="9" customWidth="1"/>
    <col min="6906" max="6906" width="9.140625" style="9" customWidth="1"/>
    <col min="6907" max="6908" width="6" style="9" customWidth="1"/>
    <col min="6909" max="6910" width="5.7109375" style="9" customWidth="1"/>
    <col min="6911" max="6912" width="0" style="9" hidden="1" customWidth="1"/>
    <col min="6913" max="6913" width="5.7109375" style="9" customWidth="1"/>
    <col min="6914" max="6914" width="5.85546875" style="9" customWidth="1"/>
    <col min="6915" max="6915" width="6.28515625" style="9" customWidth="1"/>
    <col min="6916" max="6916" width="6" style="9" customWidth="1"/>
    <col min="6917" max="6920" width="4.7109375" style="9" customWidth="1"/>
    <col min="6921" max="6921" width="11.85546875" style="9" customWidth="1"/>
    <col min="6922" max="6922" width="8.140625" style="9" customWidth="1"/>
    <col min="6923" max="6923" width="12.5703125" style="9" customWidth="1"/>
    <col min="6924" max="6924" width="7.28515625" style="9" customWidth="1"/>
    <col min="6925" max="6928" width="9.140625" style="9" customWidth="1"/>
    <col min="6929" max="7156" width="9.140625" style="9"/>
    <col min="7157" max="7157" width="4.7109375" style="9" customWidth="1"/>
    <col min="7158" max="7158" width="10.140625" style="9" customWidth="1"/>
    <col min="7159" max="7159" width="19.28515625" style="9" customWidth="1"/>
    <col min="7160" max="7160" width="7.42578125" style="9" customWidth="1"/>
    <col min="7161" max="7161" width="9.85546875" style="9" customWidth="1"/>
    <col min="7162" max="7162" width="9.140625" style="9" customWidth="1"/>
    <col min="7163" max="7164" width="6" style="9" customWidth="1"/>
    <col min="7165" max="7166" width="5.7109375" style="9" customWidth="1"/>
    <col min="7167" max="7168" width="0" style="9" hidden="1" customWidth="1"/>
    <col min="7169" max="7169" width="5.7109375" style="9" customWidth="1"/>
    <col min="7170" max="7170" width="5.85546875" style="9" customWidth="1"/>
    <col min="7171" max="7171" width="6.28515625" style="9" customWidth="1"/>
    <col min="7172" max="7172" width="6" style="9" customWidth="1"/>
    <col min="7173" max="7176" width="4.7109375" style="9" customWidth="1"/>
    <col min="7177" max="7177" width="11.85546875" style="9" customWidth="1"/>
    <col min="7178" max="7178" width="8.140625" style="9" customWidth="1"/>
    <col min="7179" max="7179" width="12.5703125" style="9" customWidth="1"/>
    <col min="7180" max="7180" width="7.28515625" style="9" customWidth="1"/>
    <col min="7181" max="7184" width="9.140625" style="9" customWidth="1"/>
    <col min="7185" max="7412" width="9.140625" style="9"/>
    <col min="7413" max="7413" width="4.7109375" style="9" customWidth="1"/>
    <col min="7414" max="7414" width="10.140625" style="9" customWidth="1"/>
    <col min="7415" max="7415" width="19.28515625" style="9" customWidth="1"/>
    <col min="7416" max="7416" width="7.42578125" style="9" customWidth="1"/>
    <col min="7417" max="7417" width="9.85546875" style="9" customWidth="1"/>
    <col min="7418" max="7418" width="9.140625" style="9" customWidth="1"/>
    <col min="7419" max="7420" width="6" style="9" customWidth="1"/>
    <col min="7421" max="7422" width="5.7109375" style="9" customWidth="1"/>
    <col min="7423" max="7424" width="0" style="9" hidden="1" customWidth="1"/>
    <col min="7425" max="7425" width="5.7109375" style="9" customWidth="1"/>
    <col min="7426" max="7426" width="5.85546875" style="9" customWidth="1"/>
    <col min="7427" max="7427" width="6.28515625" style="9" customWidth="1"/>
    <col min="7428" max="7428" width="6" style="9" customWidth="1"/>
    <col min="7429" max="7432" width="4.7109375" style="9" customWidth="1"/>
    <col min="7433" max="7433" width="11.85546875" style="9" customWidth="1"/>
    <col min="7434" max="7434" width="8.140625" style="9" customWidth="1"/>
    <col min="7435" max="7435" width="12.5703125" style="9" customWidth="1"/>
    <col min="7436" max="7436" width="7.28515625" style="9" customWidth="1"/>
    <col min="7437" max="7440" width="9.140625" style="9" customWidth="1"/>
    <col min="7441" max="7668" width="9.140625" style="9"/>
    <col min="7669" max="7669" width="4.7109375" style="9" customWidth="1"/>
    <col min="7670" max="7670" width="10.140625" style="9" customWidth="1"/>
    <col min="7671" max="7671" width="19.28515625" style="9" customWidth="1"/>
    <col min="7672" max="7672" width="7.42578125" style="9" customWidth="1"/>
    <col min="7673" max="7673" width="9.85546875" style="9" customWidth="1"/>
    <col min="7674" max="7674" width="9.140625" style="9" customWidth="1"/>
    <col min="7675" max="7676" width="6" style="9" customWidth="1"/>
    <col min="7677" max="7678" width="5.7109375" style="9" customWidth="1"/>
    <col min="7679" max="7680" width="0" style="9" hidden="1" customWidth="1"/>
    <col min="7681" max="7681" width="5.7109375" style="9" customWidth="1"/>
    <col min="7682" max="7682" width="5.85546875" style="9" customWidth="1"/>
    <col min="7683" max="7683" width="6.28515625" style="9" customWidth="1"/>
    <col min="7684" max="7684" width="6" style="9" customWidth="1"/>
    <col min="7685" max="7688" width="4.7109375" style="9" customWidth="1"/>
    <col min="7689" max="7689" width="11.85546875" style="9" customWidth="1"/>
    <col min="7690" max="7690" width="8.140625" style="9" customWidth="1"/>
    <col min="7691" max="7691" width="12.5703125" style="9" customWidth="1"/>
    <col min="7692" max="7692" width="7.28515625" style="9" customWidth="1"/>
    <col min="7693" max="7696" width="9.140625" style="9" customWidth="1"/>
    <col min="7697" max="7924" width="9.140625" style="9"/>
    <col min="7925" max="7925" width="4.7109375" style="9" customWidth="1"/>
    <col min="7926" max="7926" width="10.140625" style="9" customWidth="1"/>
    <col min="7927" max="7927" width="19.28515625" style="9" customWidth="1"/>
    <col min="7928" max="7928" width="7.42578125" style="9" customWidth="1"/>
    <col min="7929" max="7929" width="9.85546875" style="9" customWidth="1"/>
    <col min="7930" max="7930" width="9.140625" style="9" customWidth="1"/>
    <col min="7931" max="7932" width="6" style="9" customWidth="1"/>
    <col min="7933" max="7934" width="5.7109375" style="9" customWidth="1"/>
    <col min="7935" max="7936" width="0" style="9" hidden="1" customWidth="1"/>
    <col min="7937" max="7937" width="5.7109375" style="9" customWidth="1"/>
    <col min="7938" max="7938" width="5.85546875" style="9" customWidth="1"/>
    <col min="7939" max="7939" width="6.28515625" style="9" customWidth="1"/>
    <col min="7940" max="7940" width="6" style="9" customWidth="1"/>
    <col min="7941" max="7944" width="4.7109375" style="9" customWidth="1"/>
    <col min="7945" max="7945" width="11.85546875" style="9" customWidth="1"/>
    <col min="7946" max="7946" width="8.140625" style="9" customWidth="1"/>
    <col min="7947" max="7947" width="12.5703125" style="9" customWidth="1"/>
    <col min="7948" max="7948" width="7.28515625" style="9" customWidth="1"/>
    <col min="7949" max="7952" width="9.140625" style="9" customWidth="1"/>
    <col min="7953" max="8180" width="9.140625" style="9"/>
    <col min="8181" max="8181" width="4.7109375" style="9" customWidth="1"/>
    <col min="8182" max="8182" width="10.140625" style="9" customWidth="1"/>
    <col min="8183" max="8183" width="19.28515625" style="9" customWidth="1"/>
    <col min="8184" max="8184" width="7.42578125" style="9" customWidth="1"/>
    <col min="8185" max="8185" width="9.85546875" style="9" customWidth="1"/>
    <col min="8186" max="8186" width="9.140625" style="9" customWidth="1"/>
    <col min="8187" max="8188" width="6" style="9" customWidth="1"/>
    <col min="8189" max="8190" width="5.7109375" style="9" customWidth="1"/>
    <col min="8191" max="8192" width="0" style="9" hidden="1" customWidth="1"/>
    <col min="8193" max="8193" width="5.7109375" style="9" customWidth="1"/>
    <col min="8194" max="8194" width="5.85546875" style="9" customWidth="1"/>
    <col min="8195" max="8195" width="6.28515625" style="9" customWidth="1"/>
    <col min="8196" max="8196" width="6" style="9" customWidth="1"/>
    <col min="8197" max="8200" width="4.7109375" style="9" customWidth="1"/>
    <col min="8201" max="8201" width="11.85546875" style="9" customWidth="1"/>
    <col min="8202" max="8202" width="8.140625" style="9" customWidth="1"/>
    <col min="8203" max="8203" width="12.5703125" style="9" customWidth="1"/>
    <col min="8204" max="8204" width="7.28515625" style="9" customWidth="1"/>
    <col min="8205" max="8208" width="9.140625" style="9" customWidth="1"/>
    <col min="8209" max="8436" width="9.140625" style="9"/>
    <col min="8437" max="8437" width="4.7109375" style="9" customWidth="1"/>
    <col min="8438" max="8438" width="10.140625" style="9" customWidth="1"/>
    <col min="8439" max="8439" width="19.28515625" style="9" customWidth="1"/>
    <col min="8440" max="8440" width="7.42578125" style="9" customWidth="1"/>
    <col min="8441" max="8441" width="9.85546875" style="9" customWidth="1"/>
    <col min="8442" max="8442" width="9.140625" style="9" customWidth="1"/>
    <col min="8443" max="8444" width="6" style="9" customWidth="1"/>
    <col min="8445" max="8446" width="5.7109375" style="9" customWidth="1"/>
    <col min="8447" max="8448" width="0" style="9" hidden="1" customWidth="1"/>
    <col min="8449" max="8449" width="5.7109375" style="9" customWidth="1"/>
    <col min="8450" max="8450" width="5.85546875" style="9" customWidth="1"/>
    <col min="8451" max="8451" width="6.28515625" style="9" customWidth="1"/>
    <col min="8452" max="8452" width="6" style="9" customWidth="1"/>
    <col min="8453" max="8456" width="4.7109375" style="9" customWidth="1"/>
    <col min="8457" max="8457" width="11.85546875" style="9" customWidth="1"/>
    <col min="8458" max="8458" width="8.140625" style="9" customWidth="1"/>
    <col min="8459" max="8459" width="12.5703125" style="9" customWidth="1"/>
    <col min="8460" max="8460" width="7.28515625" style="9" customWidth="1"/>
    <col min="8461" max="8464" width="9.140625" style="9" customWidth="1"/>
    <col min="8465" max="8692" width="9.140625" style="9"/>
    <col min="8693" max="8693" width="4.7109375" style="9" customWidth="1"/>
    <col min="8694" max="8694" width="10.140625" style="9" customWidth="1"/>
    <col min="8695" max="8695" width="19.28515625" style="9" customWidth="1"/>
    <col min="8696" max="8696" width="7.42578125" style="9" customWidth="1"/>
    <col min="8697" max="8697" width="9.85546875" style="9" customWidth="1"/>
    <col min="8698" max="8698" width="9.140625" style="9" customWidth="1"/>
    <col min="8699" max="8700" width="6" style="9" customWidth="1"/>
    <col min="8701" max="8702" width="5.7109375" style="9" customWidth="1"/>
    <col min="8703" max="8704" width="0" style="9" hidden="1" customWidth="1"/>
    <col min="8705" max="8705" width="5.7109375" style="9" customWidth="1"/>
    <col min="8706" max="8706" width="5.85546875" style="9" customWidth="1"/>
    <col min="8707" max="8707" width="6.28515625" style="9" customWidth="1"/>
    <col min="8708" max="8708" width="6" style="9" customWidth="1"/>
    <col min="8709" max="8712" width="4.7109375" style="9" customWidth="1"/>
    <col min="8713" max="8713" width="11.85546875" style="9" customWidth="1"/>
    <col min="8714" max="8714" width="8.140625" style="9" customWidth="1"/>
    <col min="8715" max="8715" width="12.5703125" style="9" customWidth="1"/>
    <col min="8716" max="8716" width="7.28515625" style="9" customWidth="1"/>
    <col min="8717" max="8720" width="9.140625" style="9" customWidth="1"/>
    <col min="8721" max="8948" width="9.140625" style="9"/>
    <col min="8949" max="8949" width="4.7109375" style="9" customWidth="1"/>
    <col min="8950" max="8950" width="10.140625" style="9" customWidth="1"/>
    <col min="8951" max="8951" width="19.28515625" style="9" customWidth="1"/>
    <col min="8952" max="8952" width="7.42578125" style="9" customWidth="1"/>
    <col min="8953" max="8953" width="9.85546875" style="9" customWidth="1"/>
    <col min="8954" max="8954" width="9.140625" style="9" customWidth="1"/>
    <col min="8955" max="8956" width="6" style="9" customWidth="1"/>
    <col min="8957" max="8958" width="5.7109375" style="9" customWidth="1"/>
    <col min="8959" max="8960" width="0" style="9" hidden="1" customWidth="1"/>
    <col min="8961" max="8961" width="5.7109375" style="9" customWidth="1"/>
    <col min="8962" max="8962" width="5.85546875" style="9" customWidth="1"/>
    <col min="8963" max="8963" width="6.28515625" style="9" customWidth="1"/>
    <col min="8964" max="8964" width="6" style="9" customWidth="1"/>
    <col min="8965" max="8968" width="4.7109375" style="9" customWidth="1"/>
    <col min="8969" max="8969" width="11.85546875" style="9" customWidth="1"/>
    <col min="8970" max="8970" width="8.140625" style="9" customWidth="1"/>
    <col min="8971" max="8971" width="12.5703125" style="9" customWidth="1"/>
    <col min="8972" max="8972" width="7.28515625" style="9" customWidth="1"/>
    <col min="8973" max="8976" width="9.140625" style="9" customWidth="1"/>
    <col min="8977" max="9204" width="9.140625" style="9"/>
    <col min="9205" max="9205" width="4.7109375" style="9" customWidth="1"/>
    <col min="9206" max="9206" width="10.140625" style="9" customWidth="1"/>
    <col min="9207" max="9207" width="19.28515625" style="9" customWidth="1"/>
    <col min="9208" max="9208" width="7.42578125" style="9" customWidth="1"/>
    <col min="9209" max="9209" width="9.85546875" style="9" customWidth="1"/>
    <col min="9210" max="9210" width="9.140625" style="9" customWidth="1"/>
    <col min="9211" max="9212" width="6" style="9" customWidth="1"/>
    <col min="9213" max="9214" width="5.7109375" style="9" customWidth="1"/>
    <col min="9215" max="9216" width="0" style="9" hidden="1" customWidth="1"/>
    <col min="9217" max="9217" width="5.7109375" style="9" customWidth="1"/>
    <col min="9218" max="9218" width="5.85546875" style="9" customWidth="1"/>
    <col min="9219" max="9219" width="6.28515625" style="9" customWidth="1"/>
    <col min="9220" max="9220" width="6" style="9" customWidth="1"/>
    <col min="9221" max="9224" width="4.7109375" style="9" customWidth="1"/>
    <col min="9225" max="9225" width="11.85546875" style="9" customWidth="1"/>
    <col min="9226" max="9226" width="8.140625" style="9" customWidth="1"/>
    <col min="9227" max="9227" width="12.5703125" style="9" customWidth="1"/>
    <col min="9228" max="9228" width="7.28515625" style="9" customWidth="1"/>
    <col min="9229" max="9232" width="9.140625" style="9" customWidth="1"/>
    <col min="9233" max="9460" width="9.140625" style="9"/>
    <col min="9461" max="9461" width="4.7109375" style="9" customWidth="1"/>
    <col min="9462" max="9462" width="10.140625" style="9" customWidth="1"/>
    <col min="9463" max="9463" width="19.28515625" style="9" customWidth="1"/>
    <col min="9464" max="9464" width="7.42578125" style="9" customWidth="1"/>
    <col min="9465" max="9465" width="9.85546875" style="9" customWidth="1"/>
    <col min="9466" max="9466" width="9.140625" style="9" customWidth="1"/>
    <col min="9467" max="9468" width="6" style="9" customWidth="1"/>
    <col min="9469" max="9470" width="5.7109375" style="9" customWidth="1"/>
    <col min="9471" max="9472" width="0" style="9" hidden="1" customWidth="1"/>
    <col min="9473" max="9473" width="5.7109375" style="9" customWidth="1"/>
    <col min="9474" max="9474" width="5.85546875" style="9" customWidth="1"/>
    <col min="9475" max="9475" width="6.28515625" style="9" customWidth="1"/>
    <col min="9476" max="9476" width="6" style="9" customWidth="1"/>
    <col min="9477" max="9480" width="4.7109375" style="9" customWidth="1"/>
    <col min="9481" max="9481" width="11.85546875" style="9" customWidth="1"/>
    <col min="9482" max="9482" width="8.140625" style="9" customWidth="1"/>
    <col min="9483" max="9483" width="12.5703125" style="9" customWidth="1"/>
    <col min="9484" max="9484" width="7.28515625" style="9" customWidth="1"/>
    <col min="9485" max="9488" width="9.140625" style="9" customWidth="1"/>
    <col min="9489" max="9716" width="9.140625" style="9"/>
    <col min="9717" max="9717" width="4.7109375" style="9" customWidth="1"/>
    <col min="9718" max="9718" width="10.140625" style="9" customWidth="1"/>
    <col min="9719" max="9719" width="19.28515625" style="9" customWidth="1"/>
    <col min="9720" max="9720" width="7.42578125" style="9" customWidth="1"/>
    <col min="9721" max="9721" width="9.85546875" style="9" customWidth="1"/>
    <col min="9722" max="9722" width="9.140625" style="9" customWidth="1"/>
    <col min="9723" max="9724" width="6" style="9" customWidth="1"/>
    <col min="9725" max="9726" width="5.7109375" style="9" customWidth="1"/>
    <col min="9727" max="9728" width="0" style="9" hidden="1" customWidth="1"/>
    <col min="9729" max="9729" width="5.7109375" style="9" customWidth="1"/>
    <col min="9730" max="9730" width="5.85546875" style="9" customWidth="1"/>
    <col min="9731" max="9731" width="6.28515625" style="9" customWidth="1"/>
    <col min="9732" max="9732" width="6" style="9" customWidth="1"/>
    <col min="9733" max="9736" width="4.7109375" style="9" customWidth="1"/>
    <col min="9737" max="9737" width="11.85546875" style="9" customWidth="1"/>
    <col min="9738" max="9738" width="8.140625" style="9" customWidth="1"/>
    <col min="9739" max="9739" width="12.5703125" style="9" customWidth="1"/>
    <col min="9740" max="9740" width="7.28515625" style="9" customWidth="1"/>
    <col min="9741" max="9744" width="9.140625" style="9" customWidth="1"/>
    <col min="9745" max="9972" width="9.140625" style="9"/>
    <col min="9973" max="9973" width="4.7109375" style="9" customWidth="1"/>
    <col min="9974" max="9974" width="10.140625" style="9" customWidth="1"/>
    <col min="9975" max="9975" width="19.28515625" style="9" customWidth="1"/>
    <col min="9976" max="9976" width="7.42578125" style="9" customWidth="1"/>
    <col min="9977" max="9977" width="9.85546875" style="9" customWidth="1"/>
    <col min="9978" max="9978" width="9.140625" style="9" customWidth="1"/>
    <col min="9979" max="9980" width="6" style="9" customWidth="1"/>
    <col min="9981" max="9982" width="5.7109375" style="9" customWidth="1"/>
    <col min="9983" max="9984" width="0" style="9" hidden="1" customWidth="1"/>
    <col min="9985" max="9985" width="5.7109375" style="9" customWidth="1"/>
    <col min="9986" max="9986" width="5.85546875" style="9" customWidth="1"/>
    <col min="9987" max="9987" width="6.28515625" style="9" customWidth="1"/>
    <col min="9988" max="9988" width="6" style="9" customWidth="1"/>
    <col min="9989" max="9992" width="4.7109375" style="9" customWidth="1"/>
    <col min="9993" max="9993" width="11.85546875" style="9" customWidth="1"/>
    <col min="9994" max="9994" width="8.140625" style="9" customWidth="1"/>
    <col min="9995" max="9995" width="12.5703125" style="9" customWidth="1"/>
    <col min="9996" max="9996" width="7.28515625" style="9" customWidth="1"/>
    <col min="9997" max="10000" width="9.140625" style="9" customWidth="1"/>
    <col min="10001" max="10228" width="9.140625" style="9"/>
    <col min="10229" max="10229" width="4.7109375" style="9" customWidth="1"/>
    <col min="10230" max="10230" width="10.140625" style="9" customWidth="1"/>
    <col min="10231" max="10231" width="19.28515625" style="9" customWidth="1"/>
    <col min="10232" max="10232" width="7.42578125" style="9" customWidth="1"/>
    <col min="10233" max="10233" width="9.85546875" style="9" customWidth="1"/>
    <col min="10234" max="10234" width="9.140625" style="9" customWidth="1"/>
    <col min="10235" max="10236" width="6" style="9" customWidth="1"/>
    <col min="10237" max="10238" width="5.7109375" style="9" customWidth="1"/>
    <col min="10239" max="10240" width="0" style="9" hidden="1" customWidth="1"/>
    <col min="10241" max="10241" width="5.7109375" style="9" customWidth="1"/>
    <col min="10242" max="10242" width="5.85546875" style="9" customWidth="1"/>
    <col min="10243" max="10243" width="6.28515625" style="9" customWidth="1"/>
    <col min="10244" max="10244" width="6" style="9" customWidth="1"/>
    <col min="10245" max="10248" width="4.7109375" style="9" customWidth="1"/>
    <col min="10249" max="10249" width="11.85546875" style="9" customWidth="1"/>
    <col min="10250" max="10250" width="8.140625" style="9" customWidth="1"/>
    <col min="10251" max="10251" width="12.5703125" style="9" customWidth="1"/>
    <col min="10252" max="10252" width="7.28515625" style="9" customWidth="1"/>
    <col min="10253" max="10256" width="9.140625" style="9" customWidth="1"/>
    <col min="10257" max="10484" width="9.140625" style="9"/>
    <col min="10485" max="10485" width="4.7109375" style="9" customWidth="1"/>
    <col min="10486" max="10486" width="10.140625" style="9" customWidth="1"/>
    <col min="10487" max="10487" width="19.28515625" style="9" customWidth="1"/>
    <col min="10488" max="10488" width="7.42578125" style="9" customWidth="1"/>
    <col min="10489" max="10489" width="9.85546875" style="9" customWidth="1"/>
    <col min="10490" max="10490" width="9.140625" style="9" customWidth="1"/>
    <col min="10491" max="10492" width="6" style="9" customWidth="1"/>
    <col min="10493" max="10494" width="5.7109375" style="9" customWidth="1"/>
    <col min="10495" max="10496" width="0" style="9" hidden="1" customWidth="1"/>
    <col min="10497" max="10497" width="5.7109375" style="9" customWidth="1"/>
    <col min="10498" max="10498" width="5.85546875" style="9" customWidth="1"/>
    <col min="10499" max="10499" width="6.28515625" style="9" customWidth="1"/>
    <col min="10500" max="10500" width="6" style="9" customWidth="1"/>
    <col min="10501" max="10504" width="4.7109375" style="9" customWidth="1"/>
    <col min="10505" max="10505" width="11.85546875" style="9" customWidth="1"/>
    <col min="10506" max="10506" width="8.140625" style="9" customWidth="1"/>
    <col min="10507" max="10507" width="12.5703125" style="9" customWidth="1"/>
    <col min="10508" max="10508" width="7.28515625" style="9" customWidth="1"/>
    <col min="10509" max="10512" width="9.140625" style="9" customWidth="1"/>
    <col min="10513" max="10740" width="9.140625" style="9"/>
    <col min="10741" max="10741" width="4.7109375" style="9" customWidth="1"/>
    <col min="10742" max="10742" width="10.140625" style="9" customWidth="1"/>
    <col min="10743" max="10743" width="19.28515625" style="9" customWidth="1"/>
    <col min="10744" max="10744" width="7.42578125" style="9" customWidth="1"/>
    <col min="10745" max="10745" width="9.85546875" style="9" customWidth="1"/>
    <col min="10746" max="10746" width="9.140625" style="9" customWidth="1"/>
    <col min="10747" max="10748" width="6" style="9" customWidth="1"/>
    <col min="10749" max="10750" width="5.7109375" style="9" customWidth="1"/>
    <col min="10751" max="10752" width="0" style="9" hidden="1" customWidth="1"/>
    <col min="10753" max="10753" width="5.7109375" style="9" customWidth="1"/>
    <col min="10754" max="10754" width="5.85546875" style="9" customWidth="1"/>
    <col min="10755" max="10755" width="6.28515625" style="9" customWidth="1"/>
    <col min="10756" max="10756" width="6" style="9" customWidth="1"/>
    <col min="10757" max="10760" width="4.7109375" style="9" customWidth="1"/>
    <col min="10761" max="10761" width="11.85546875" style="9" customWidth="1"/>
    <col min="10762" max="10762" width="8.140625" style="9" customWidth="1"/>
    <col min="10763" max="10763" width="12.5703125" style="9" customWidth="1"/>
    <col min="10764" max="10764" width="7.28515625" style="9" customWidth="1"/>
    <col min="10765" max="10768" width="9.140625" style="9" customWidth="1"/>
    <col min="10769" max="10996" width="9.140625" style="9"/>
    <col min="10997" max="10997" width="4.7109375" style="9" customWidth="1"/>
    <col min="10998" max="10998" width="10.140625" style="9" customWidth="1"/>
    <col min="10999" max="10999" width="19.28515625" style="9" customWidth="1"/>
    <col min="11000" max="11000" width="7.42578125" style="9" customWidth="1"/>
    <col min="11001" max="11001" width="9.85546875" style="9" customWidth="1"/>
    <col min="11002" max="11002" width="9.140625" style="9" customWidth="1"/>
    <col min="11003" max="11004" width="6" style="9" customWidth="1"/>
    <col min="11005" max="11006" width="5.7109375" style="9" customWidth="1"/>
    <col min="11007" max="11008" width="0" style="9" hidden="1" customWidth="1"/>
    <col min="11009" max="11009" width="5.7109375" style="9" customWidth="1"/>
    <col min="11010" max="11010" width="5.85546875" style="9" customWidth="1"/>
    <col min="11011" max="11011" width="6.28515625" style="9" customWidth="1"/>
    <col min="11012" max="11012" width="6" style="9" customWidth="1"/>
    <col min="11013" max="11016" width="4.7109375" style="9" customWidth="1"/>
    <col min="11017" max="11017" width="11.85546875" style="9" customWidth="1"/>
    <col min="11018" max="11018" width="8.140625" style="9" customWidth="1"/>
    <col min="11019" max="11019" width="12.5703125" style="9" customWidth="1"/>
    <col min="11020" max="11020" width="7.28515625" style="9" customWidth="1"/>
    <col min="11021" max="11024" width="9.140625" style="9" customWidth="1"/>
    <col min="11025" max="11252" width="9.140625" style="9"/>
    <col min="11253" max="11253" width="4.7109375" style="9" customWidth="1"/>
    <col min="11254" max="11254" width="10.140625" style="9" customWidth="1"/>
    <col min="11255" max="11255" width="19.28515625" style="9" customWidth="1"/>
    <col min="11256" max="11256" width="7.42578125" style="9" customWidth="1"/>
    <col min="11257" max="11257" width="9.85546875" style="9" customWidth="1"/>
    <col min="11258" max="11258" width="9.140625" style="9" customWidth="1"/>
    <col min="11259" max="11260" width="6" style="9" customWidth="1"/>
    <col min="11261" max="11262" width="5.7109375" style="9" customWidth="1"/>
    <col min="11263" max="11264" width="0" style="9" hidden="1" customWidth="1"/>
    <col min="11265" max="11265" width="5.7109375" style="9" customWidth="1"/>
    <col min="11266" max="11266" width="5.85546875" style="9" customWidth="1"/>
    <col min="11267" max="11267" width="6.28515625" style="9" customWidth="1"/>
    <col min="11268" max="11268" width="6" style="9" customWidth="1"/>
    <col min="11269" max="11272" width="4.7109375" style="9" customWidth="1"/>
    <col min="11273" max="11273" width="11.85546875" style="9" customWidth="1"/>
    <col min="11274" max="11274" width="8.140625" style="9" customWidth="1"/>
    <col min="11275" max="11275" width="12.5703125" style="9" customWidth="1"/>
    <col min="11276" max="11276" width="7.28515625" style="9" customWidth="1"/>
    <col min="11277" max="11280" width="9.140625" style="9" customWidth="1"/>
    <col min="11281" max="11508" width="9.140625" style="9"/>
    <col min="11509" max="11509" width="4.7109375" style="9" customWidth="1"/>
    <col min="11510" max="11510" width="10.140625" style="9" customWidth="1"/>
    <col min="11511" max="11511" width="19.28515625" style="9" customWidth="1"/>
    <col min="11512" max="11512" width="7.42578125" style="9" customWidth="1"/>
    <col min="11513" max="11513" width="9.85546875" style="9" customWidth="1"/>
    <col min="11514" max="11514" width="9.140625" style="9" customWidth="1"/>
    <col min="11515" max="11516" width="6" style="9" customWidth="1"/>
    <col min="11517" max="11518" width="5.7109375" style="9" customWidth="1"/>
    <col min="11519" max="11520" width="0" style="9" hidden="1" customWidth="1"/>
    <col min="11521" max="11521" width="5.7109375" style="9" customWidth="1"/>
    <col min="11522" max="11522" width="5.85546875" style="9" customWidth="1"/>
    <col min="11523" max="11523" width="6.28515625" style="9" customWidth="1"/>
    <col min="11524" max="11524" width="6" style="9" customWidth="1"/>
    <col min="11525" max="11528" width="4.7109375" style="9" customWidth="1"/>
    <col min="11529" max="11529" width="11.85546875" style="9" customWidth="1"/>
    <col min="11530" max="11530" width="8.140625" style="9" customWidth="1"/>
    <col min="11531" max="11531" width="12.5703125" style="9" customWidth="1"/>
    <col min="11532" max="11532" width="7.28515625" style="9" customWidth="1"/>
    <col min="11533" max="11536" width="9.140625" style="9" customWidth="1"/>
    <col min="11537" max="11764" width="9.140625" style="9"/>
    <col min="11765" max="11765" width="4.7109375" style="9" customWidth="1"/>
    <col min="11766" max="11766" width="10.140625" style="9" customWidth="1"/>
    <col min="11767" max="11767" width="19.28515625" style="9" customWidth="1"/>
    <col min="11768" max="11768" width="7.42578125" style="9" customWidth="1"/>
    <col min="11769" max="11769" width="9.85546875" style="9" customWidth="1"/>
    <col min="11770" max="11770" width="9.140625" style="9" customWidth="1"/>
    <col min="11771" max="11772" width="6" style="9" customWidth="1"/>
    <col min="11773" max="11774" width="5.7109375" style="9" customWidth="1"/>
    <col min="11775" max="11776" width="0" style="9" hidden="1" customWidth="1"/>
    <col min="11777" max="11777" width="5.7109375" style="9" customWidth="1"/>
    <col min="11778" max="11778" width="5.85546875" style="9" customWidth="1"/>
    <col min="11779" max="11779" width="6.28515625" style="9" customWidth="1"/>
    <col min="11780" max="11780" width="6" style="9" customWidth="1"/>
    <col min="11781" max="11784" width="4.7109375" style="9" customWidth="1"/>
    <col min="11785" max="11785" width="11.85546875" style="9" customWidth="1"/>
    <col min="11786" max="11786" width="8.140625" style="9" customWidth="1"/>
    <col min="11787" max="11787" width="12.5703125" style="9" customWidth="1"/>
    <col min="11788" max="11788" width="7.28515625" style="9" customWidth="1"/>
    <col min="11789" max="11792" width="9.140625" style="9" customWidth="1"/>
    <col min="11793" max="12020" width="9.140625" style="9"/>
    <col min="12021" max="12021" width="4.7109375" style="9" customWidth="1"/>
    <col min="12022" max="12022" width="10.140625" style="9" customWidth="1"/>
    <col min="12023" max="12023" width="19.28515625" style="9" customWidth="1"/>
    <col min="12024" max="12024" width="7.42578125" style="9" customWidth="1"/>
    <col min="12025" max="12025" width="9.85546875" style="9" customWidth="1"/>
    <col min="12026" max="12026" width="9.140625" style="9" customWidth="1"/>
    <col min="12027" max="12028" width="6" style="9" customWidth="1"/>
    <col min="12029" max="12030" width="5.7109375" style="9" customWidth="1"/>
    <col min="12031" max="12032" width="0" style="9" hidden="1" customWidth="1"/>
    <col min="12033" max="12033" width="5.7109375" style="9" customWidth="1"/>
    <col min="12034" max="12034" width="5.85546875" style="9" customWidth="1"/>
    <col min="12035" max="12035" width="6.28515625" style="9" customWidth="1"/>
    <col min="12036" max="12036" width="6" style="9" customWidth="1"/>
    <col min="12037" max="12040" width="4.7109375" style="9" customWidth="1"/>
    <col min="12041" max="12041" width="11.85546875" style="9" customWidth="1"/>
    <col min="12042" max="12042" width="8.140625" style="9" customWidth="1"/>
    <col min="12043" max="12043" width="12.5703125" style="9" customWidth="1"/>
    <col min="12044" max="12044" width="7.28515625" style="9" customWidth="1"/>
    <col min="12045" max="12048" width="9.140625" style="9" customWidth="1"/>
    <col min="12049" max="12276" width="9.140625" style="9"/>
    <col min="12277" max="12277" width="4.7109375" style="9" customWidth="1"/>
    <col min="12278" max="12278" width="10.140625" style="9" customWidth="1"/>
    <col min="12279" max="12279" width="19.28515625" style="9" customWidth="1"/>
    <col min="12280" max="12280" width="7.42578125" style="9" customWidth="1"/>
    <col min="12281" max="12281" width="9.85546875" style="9" customWidth="1"/>
    <col min="12282" max="12282" width="9.140625" style="9" customWidth="1"/>
    <col min="12283" max="12284" width="6" style="9" customWidth="1"/>
    <col min="12285" max="12286" width="5.7109375" style="9" customWidth="1"/>
    <col min="12287" max="12288" width="0" style="9" hidden="1" customWidth="1"/>
    <col min="12289" max="12289" width="5.7109375" style="9" customWidth="1"/>
    <col min="12290" max="12290" width="5.85546875" style="9" customWidth="1"/>
    <col min="12291" max="12291" width="6.28515625" style="9" customWidth="1"/>
    <col min="12292" max="12292" width="6" style="9" customWidth="1"/>
    <col min="12293" max="12296" width="4.7109375" style="9" customWidth="1"/>
    <col min="12297" max="12297" width="11.85546875" style="9" customWidth="1"/>
    <col min="12298" max="12298" width="8.140625" style="9" customWidth="1"/>
    <col min="12299" max="12299" width="12.5703125" style="9" customWidth="1"/>
    <col min="12300" max="12300" width="7.28515625" style="9" customWidth="1"/>
    <col min="12301" max="12304" width="9.140625" style="9" customWidth="1"/>
    <col min="12305" max="12532" width="9.140625" style="9"/>
    <col min="12533" max="12533" width="4.7109375" style="9" customWidth="1"/>
    <col min="12534" max="12534" width="10.140625" style="9" customWidth="1"/>
    <col min="12535" max="12535" width="19.28515625" style="9" customWidth="1"/>
    <col min="12536" max="12536" width="7.42578125" style="9" customWidth="1"/>
    <col min="12537" max="12537" width="9.85546875" style="9" customWidth="1"/>
    <col min="12538" max="12538" width="9.140625" style="9" customWidth="1"/>
    <col min="12539" max="12540" width="6" style="9" customWidth="1"/>
    <col min="12541" max="12542" width="5.7109375" style="9" customWidth="1"/>
    <col min="12543" max="12544" width="0" style="9" hidden="1" customWidth="1"/>
    <col min="12545" max="12545" width="5.7109375" style="9" customWidth="1"/>
    <col min="12546" max="12546" width="5.85546875" style="9" customWidth="1"/>
    <col min="12547" max="12547" width="6.28515625" style="9" customWidth="1"/>
    <col min="12548" max="12548" width="6" style="9" customWidth="1"/>
    <col min="12549" max="12552" width="4.7109375" style="9" customWidth="1"/>
    <col min="12553" max="12553" width="11.85546875" style="9" customWidth="1"/>
    <col min="12554" max="12554" width="8.140625" style="9" customWidth="1"/>
    <col min="12555" max="12555" width="12.5703125" style="9" customWidth="1"/>
    <col min="12556" max="12556" width="7.28515625" style="9" customWidth="1"/>
    <col min="12557" max="12560" width="9.140625" style="9" customWidth="1"/>
    <col min="12561" max="12788" width="9.140625" style="9"/>
    <col min="12789" max="12789" width="4.7109375" style="9" customWidth="1"/>
    <col min="12790" max="12790" width="10.140625" style="9" customWidth="1"/>
    <col min="12791" max="12791" width="19.28515625" style="9" customWidth="1"/>
    <col min="12792" max="12792" width="7.42578125" style="9" customWidth="1"/>
    <col min="12793" max="12793" width="9.85546875" style="9" customWidth="1"/>
    <col min="12794" max="12794" width="9.140625" style="9" customWidth="1"/>
    <col min="12795" max="12796" width="6" style="9" customWidth="1"/>
    <col min="12797" max="12798" width="5.7109375" style="9" customWidth="1"/>
    <col min="12799" max="12800" width="0" style="9" hidden="1" customWidth="1"/>
    <col min="12801" max="12801" width="5.7109375" style="9" customWidth="1"/>
    <col min="12802" max="12802" width="5.85546875" style="9" customWidth="1"/>
    <col min="12803" max="12803" width="6.28515625" style="9" customWidth="1"/>
    <col min="12804" max="12804" width="6" style="9" customWidth="1"/>
    <col min="12805" max="12808" width="4.7109375" style="9" customWidth="1"/>
    <col min="12809" max="12809" width="11.85546875" style="9" customWidth="1"/>
    <col min="12810" max="12810" width="8.140625" style="9" customWidth="1"/>
    <col min="12811" max="12811" width="12.5703125" style="9" customWidth="1"/>
    <col min="12812" max="12812" width="7.28515625" style="9" customWidth="1"/>
    <col min="12813" max="12816" width="9.140625" style="9" customWidth="1"/>
    <col min="12817" max="13044" width="9.140625" style="9"/>
    <col min="13045" max="13045" width="4.7109375" style="9" customWidth="1"/>
    <col min="13046" max="13046" width="10.140625" style="9" customWidth="1"/>
    <col min="13047" max="13047" width="19.28515625" style="9" customWidth="1"/>
    <col min="13048" max="13048" width="7.42578125" style="9" customWidth="1"/>
    <col min="13049" max="13049" width="9.85546875" style="9" customWidth="1"/>
    <col min="13050" max="13050" width="9.140625" style="9" customWidth="1"/>
    <col min="13051" max="13052" width="6" style="9" customWidth="1"/>
    <col min="13053" max="13054" width="5.7109375" style="9" customWidth="1"/>
    <col min="13055" max="13056" width="0" style="9" hidden="1" customWidth="1"/>
    <col min="13057" max="13057" width="5.7109375" style="9" customWidth="1"/>
    <col min="13058" max="13058" width="5.85546875" style="9" customWidth="1"/>
    <col min="13059" max="13059" width="6.28515625" style="9" customWidth="1"/>
    <col min="13060" max="13060" width="6" style="9" customWidth="1"/>
    <col min="13061" max="13064" width="4.7109375" style="9" customWidth="1"/>
    <col min="13065" max="13065" width="11.85546875" style="9" customWidth="1"/>
    <col min="13066" max="13066" width="8.140625" style="9" customWidth="1"/>
    <col min="13067" max="13067" width="12.5703125" style="9" customWidth="1"/>
    <col min="13068" max="13068" width="7.28515625" style="9" customWidth="1"/>
    <col min="13069" max="13072" width="9.140625" style="9" customWidth="1"/>
    <col min="13073" max="13300" width="9.140625" style="9"/>
    <col min="13301" max="13301" width="4.7109375" style="9" customWidth="1"/>
    <col min="13302" max="13302" width="10.140625" style="9" customWidth="1"/>
    <col min="13303" max="13303" width="19.28515625" style="9" customWidth="1"/>
    <col min="13304" max="13304" width="7.42578125" style="9" customWidth="1"/>
    <col min="13305" max="13305" width="9.85546875" style="9" customWidth="1"/>
    <col min="13306" max="13306" width="9.140625" style="9" customWidth="1"/>
    <col min="13307" max="13308" width="6" style="9" customWidth="1"/>
    <col min="13309" max="13310" width="5.7109375" style="9" customWidth="1"/>
    <col min="13311" max="13312" width="0" style="9" hidden="1" customWidth="1"/>
    <col min="13313" max="13313" width="5.7109375" style="9" customWidth="1"/>
    <col min="13314" max="13314" width="5.85546875" style="9" customWidth="1"/>
    <col min="13315" max="13315" width="6.28515625" style="9" customWidth="1"/>
    <col min="13316" max="13316" width="6" style="9" customWidth="1"/>
    <col min="13317" max="13320" width="4.7109375" style="9" customWidth="1"/>
    <col min="13321" max="13321" width="11.85546875" style="9" customWidth="1"/>
    <col min="13322" max="13322" width="8.140625" style="9" customWidth="1"/>
    <col min="13323" max="13323" width="12.5703125" style="9" customWidth="1"/>
    <col min="13324" max="13324" width="7.28515625" style="9" customWidth="1"/>
    <col min="13325" max="13328" width="9.140625" style="9" customWidth="1"/>
    <col min="13329" max="13556" width="9.140625" style="9"/>
    <col min="13557" max="13557" width="4.7109375" style="9" customWidth="1"/>
    <col min="13558" max="13558" width="10.140625" style="9" customWidth="1"/>
    <col min="13559" max="13559" width="19.28515625" style="9" customWidth="1"/>
    <col min="13560" max="13560" width="7.42578125" style="9" customWidth="1"/>
    <col min="13561" max="13561" width="9.85546875" style="9" customWidth="1"/>
    <col min="13562" max="13562" width="9.140625" style="9" customWidth="1"/>
    <col min="13563" max="13564" width="6" style="9" customWidth="1"/>
    <col min="13565" max="13566" width="5.7109375" style="9" customWidth="1"/>
    <col min="13567" max="13568" width="0" style="9" hidden="1" customWidth="1"/>
    <col min="13569" max="13569" width="5.7109375" style="9" customWidth="1"/>
    <col min="13570" max="13570" width="5.85546875" style="9" customWidth="1"/>
    <col min="13571" max="13571" width="6.28515625" style="9" customWidth="1"/>
    <col min="13572" max="13572" width="6" style="9" customWidth="1"/>
    <col min="13573" max="13576" width="4.7109375" style="9" customWidth="1"/>
    <col min="13577" max="13577" width="11.85546875" style="9" customWidth="1"/>
    <col min="13578" max="13578" width="8.140625" style="9" customWidth="1"/>
    <col min="13579" max="13579" width="12.5703125" style="9" customWidth="1"/>
    <col min="13580" max="13580" width="7.28515625" style="9" customWidth="1"/>
    <col min="13581" max="13584" width="9.140625" style="9" customWidth="1"/>
    <col min="13585" max="13812" width="9.140625" style="9"/>
    <col min="13813" max="13813" width="4.7109375" style="9" customWidth="1"/>
    <col min="13814" max="13814" width="10.140625" style="9" customWidth="1"/>
    <col min="13815" max="13815" width="19.28515625" style="9" customWidth="1"/>
    <col min="13816" max="13816" width="7.42578125" style="9" customWidth="1"/>
    <col min="13817" max="13817" width="9.85546875" style="9" customWidth="1"/>
    <col min="13818" max="13818" width="9.140625" style="9" customWidth="1"/>
    <col min="13819" max="13820" width="6" style="9" customWidth="1"/>
    <col min="13821" max="13822" width="5.7109375" style="9" customWidth="1"/>
    <col min="13823" max="13824" width="0" style="9" hidden="1" customWidth="1"/>
    <col min="13825" max="13825" width="5.7109375" style="9" customWidth="1"/>
    <col min="13826" max="13826" width="5.85546875" style="9" customWidth="1"/>
    <col min="13827" max="13827" width="6.28515625" style="9" customWidth="1"/>
    <col min="13828" max="13828" width="6" style="9" customWidth="1"/>
    <col min="13829" max="13832" width="4.7109375" style="9" customWidth="1"/>
    <col min="13833" max="13833" width="11.85546875" style="9" customWidth="1"/>
    <col min="13834" max="13834" width="8.140625" style="9" customWidth="1"/>
    <col min="13835" max="13835" width="12.5703125" style="9" customWidth="1"/>
    <col min="13836" max="13836" width="7.28515625" style="9" customWidth="1"/>
    <col min="13837" max="13840" width="9.140625" style="9" customWidth="1"/>
    <col min="13841" max="14068" width="9.140625" style="9"/>
    <col min="14069" max="14069" width="4.7109375" style="9" customWidth="1"/>
    <col min="14070" max="14070" width="10.140625" style="9" customWidth="1"/>
    <col min="14071" max="14071" width="19.28515625" style="9" customWidth="1"/>
    <col min="14072" max="14072" width="7.42578125" style="9" customWidth="1"/>
    <col min="14073" max="14073" width="9.85546875" style="9" customWidth="1"/>
    <col min="14074" max="14074" width="9.140625" style="9" customWidth="1"/>
    <col min="14075" max="14076" width="6" style="9" customWidth="1"/>
    <col min="14077" max="14078" width="5.7109375" style="9" customWidth="1"/>
    <col min="14079" max="14080" width="0" style="9" hidden="1" customWidth="1"/>
    <col min="14081" max="14081" width="5.7109375" style="9" customWidth="1"/>
    <col min="14082" max="14082" width="5.85546875" style="9" customWidth="1"/>
    <col min="14083" max="14083" width="6.28515625" style="9" customWidth="1"/>
    <col min="14084" max="14084" width="6" style="9" customWidth="1"/>
    <col min="14085" max="14088" width="4.7109375" style="9" customWidth="1"/>
    <col min="14089" max="14089" width="11.85546875" style="9" customWidth="1"/>
    <col min="14090" max="14090" width="8.140625" style="9" customWidth="1"/>
    <col min="14091" max="14091" width="12.5703125" style="9" customWidth="1"/>
    <col min="14092" max="14092" width="7.28515625" style="9" customWidth="1"/>
    <col min="14093" max="14096" width="9.140625" style="9" customWidth="1"/>
    <col min="14097" max="14324" width="9.140625" style="9"/>
    <col min="14325" max="14325" width="4.7109375" style="9" customWidth="1"/>
    <col min="14326" max="14326" width="10.140625" style="9" customWidth="1"/>
    <col min="14327" max="14327" width="19.28515625" style="9" customWidth="1"/>
    <col min="14328" max="14328" width="7.42578125" style="9" customWidth="1"/>
    <col min="14329" max="14329" width="9.85546875" style="9" customWidth="1"/>
    <col min="14330" max="14330" width="9.140625" style="9" customWidth="1"/>
    <col min="14331" max="14332" width="6" style="9" customWidth="1"/>
    <col min="14333" max="14334" width="5.7109375" style="9" customWidth="1"/>
    <col min="14335" max="14336" width="0" style="9" hidden="1" customWidth="1"/>
    <col min="14337" max="14337" width="5.7109375" style="9" customWidth="1"/>
    <col min="14338" max="14338" width="5.85546875" style="9" customWidth="1"/>
    <col min="14339" max="14339" width="6.28515625" style="9" customWidth="1"/>
    <col min="14340" max="14340" width="6" style="9" customWidth="1"/>
    <col min="14341" max="14344" width="4.7109375" style="9" customWidth="1"/>
    <col min="14345" max="14345" width="11.85546875" style="9" customWidth="1"/>
    <col min="14346" max="14346" width="8.140625" style="9" customWidth="1"/>
    <col min="14347" max="14347" width="12.5703125" style="9" customWidth="1"/>
    <col min="14348" max="14348" width="7.28515625" style="9" customWidth="1"/>
    <col min="14349" max="14352" width="9.140625" style="9" customWidth="1"/>
    <col min="14353" max="14580" width="9.140625" style="9"/>
    <col min="14581" max="14581" width="4.7109375" style="9" customWidth="1"/>
    <col min="14582" max="14582" width="10.140625" style="9" customWidth="1"/>
    <col min="14583" max="14583" width="19.28515625" style="9" customWidth="1"/>
    <col min="14584" max="14584" width="7.42578125" style="9" customWidth="1"/>
    <col min="14585" max="14585" width="9.85546875" style="9" customWidth="1"/>
    <col min="14586" max="14586" width="9.140625" style="9" customWidth="1"/>
    <col min="14587" max="14588" width="6" style="9" customWidth="1"/>
    <col min="14589" max="14590" width="5.7109375" style="9" customWidth="1"/>
    <col min="14591" max="14592" width="0" style="9" hidden="1" customWidth="1"/>
    <col min="14593" max="14593" width="5.7109375" style="9" customWidth="1"/>
    <col min="14594" max="14594" width="5.85546875" style="9" customWidth="1"/>
    <col min="14595" max="14595" width="6.28515625" style="9" customWidth="1"/>
    <col min="14596" max="14596" width="6" style="9" customWidth="1"/>
    <col min="14597" max="14600" width="4.7109375" style="9" customWidth="1"/>
    <col min="14601" max="14601" width="11.85546875" style="9" customWidth="1"/>
    <col min="14602" max="14602" width="8.140625" style="9" customWidth="1"/>
    <col min="14603" max="14603" width="12.5703125" style="9" customWidth="1"/>
    <col min="14604" max="14604" width="7.28515625" style="9" customWidth="1"/>
    <col min="14605" max="14608" width="9.140625" style="9" customWidth="1"/>
    <col min="14609" max="14836" width="9.140625" style="9"/>
    <col min="14837" max="14837" width="4.7109375" style="9" customWidth="1"/>
    <col min="14838" max="14838" width="10.140625" style="9" customWidth="1"/>
    <col min="14839" max="14839" width="19.28515625" style="9" customWidth="1"/>
    <col min="14840" max="14840" width="7.42578125" style="9" customWidth="1"/>
    <col min="14841" max="14841" width="9.85546875" style="9" customWidth="1"/>
    <col min="14842" max="14842" width="9.140625" style="9" customWidth="1"/>
    <col min="14843" max="14844" width="6" style="9" customWidth="1"/>
    <col min="14845" max="14846" width="5.7109375" style="9" customWidth="1"/>
    <col min="14847" max="14848" width="0" style="9" hidden="1" customWidth="1"/>
    <col min="14849" max="14849" width="5.7109375" style="9" customWidth="1"/>
    <col min="14850" max="14850" width="5.85546875" style="9" customWidth="1"/>
    <col min="14851" max="14851" width="6.28515625" style="9" customWidth="1"/>
    <col min="14852" max="14852" width="6" style="9" customWidth="1"/>
    <col min="14853" max="14856" width="4.7109375" style="9" customWidth="1"/>
    <col min="14857" max="14857" width="11.85546875" style="9" customWidth="1"/>
    <col min="14858" max="14858" width="8.140625" style="9" customWidth="1"/>
    <col min="14859" max="14859" width="12.5703125" style="9" customWidth="1"/>
    <col min="14860" max="14860" width="7.28515625" style="9" customWidth="1"/>
    <col min="14861" max="14864" width="9.140625" style="9" customWidth="1"/>
    <col min="14865" max="15092" width="9.140625" style="9"/>
    <col min="15093" max="15093" width="4.7109375" style="9" customWidth="1"/>
    <col min="15094" max="15094" width="10.140625" style="9" customWidth="1"/>
    <col min="15095" max="15095" width="19.28515625" style="9" customWidth="1"/>
    <col min="15096" max="15096" width="7.42578125" style="9" customWidth="1"/>
    <col min="15097" max="15097" width="9.85546875" style="9" customWidth="1"/>
    <col min="15098" max="15098" width="9.140625" style="9" customWidth="1"/>
    <col min="15099" max="15100" width="6" style="9" customWidth="1"/>
    <col min="15101" max="15102" width="5.7109375" style="9" customWidth="1"/>
    <col min="15103" max="15104" width="0" style="9" hidden="1" customWidth="1"/>
    <col min="15105" max="15105" width="5.7109375" style="9" customWidth="1"/>
    <col min="15106" max="15106" width="5.85546875" style="9" customWidth="1"/>
    <col min="15107" max="15107" width="6.28515625" style="9" customWidth="1"/>
    <col min="15108" max="15108" width="6" style="9" customWidth="1"/>
    <col min="15109" max="15112" width="4.7109375" style="9" customWidth="1"/>
    <col min="15113" max="15113" width="11.85546875" style="9" customWidth="1"/>
    <col min="15114" max="15114" width="8.140625" style="9" customWidth="1"/>
    <col min="15115" max="15115" width="12.5703125" style="9" customWidth="1"/>
    <col min="15116" max="15116" width="7.28515625" style="9" customWidth="1"/>
    <col min="15117" max="15120" width="9.140625" style="9" customWidth="1"/>
    <col min="15121" max="15348" width="9.140625" style="9"/>
    <col min="15349" max="15349" width="4.7109375" style="9" customWidth="1"/>
    <col min="15350" max="15350" width="10.140625" style="9" customWidth="1"/>
    <col min="15351" max="15351" width="19.28515625" style="9" customWidth="1"/>
    <col min="15352" max="15352" width="7.42578125" style="9" customWidth="1"/>
    <col min="15353" max="15353" width="9.85546875" style="9" customWidth="1"/>
    <col min="15354" max="15354" width="9.140625" style="9" customWidth="1"/>
    <col min="15355" max="15356" width="6" style="9" customWidth="1"/>
    <col min="15357" max="15358" width="5.7109375" style="9" customWidth="1"/>
    <col min="15359" max="15360" width="0" style="9" hidden="1" customWidth="1"/>
    <col min="15361" max="15361" width="5.7109375" style="9" customWidth="1"/>
    <col min="15362" max="15362" width="5.85546875" style="9" customWidth="1"/>
    <col min="15363" max="15363" width="6.28515625" style="9" customWidth="1"/>
    <col min="15364" max="15364" width="6" style="9" customWidth="1"/>
    <col min="15365" max="15368" width="4.7109375" style="9" customWidth="1"/>
    <col min="15369" max="15369" width="11.85546875" style="9" customWidth="1"/>
    <col min="15370" max="15370" width="8.140625" style="9" customWidth="1"/>
    <col min="15371" max="15371" width="12.5703125" style="9" customWidth="1"/>
    <col min="15372" max="15372" width="7.28515625" style="9" customWidth="1"/>
    <col min="15373" max="15376" width="9.140625" style="9" customWidth="1"/>
    <col min="15377" max="15604" width="9.140625" style="9"/>
    <col min="15605" max="15605" width="4.7109375" style="9" customWidth="1"/>
    <col min="15606" max="15606" width="10.140625" style="9" customWidth="1"/>
    <col min="15607" max="15607" width="19.28515625" style="9" customWidth="1"/>
    <col min="15608" max="15608" width="7.42578125" style="9" customWidth="1"/>
    <col min="15609" max="15609" width="9.85546875" style="9" customWidth="1"/>
    <col min="15610" max="15610" width="9.140625" style="9" customWidth="1"/>
    <col min="15611" max="15612" width="6" style="9" customWidth="1"/>
    <col min="15613" max="15614" width="5.7109375" style="9" customWidth="1"/>
    <col min="15615" max="15616" width="0" style="9" hidden="1" customWidth="1"/>
    <col min="15617" max="15617" width="5.7109375" style="9" customWidth="1"/>
    <col min="15618" max="15618" width="5.85546875" style="9" customWidth="1"/>
    <col min="15619" max="15619" width="6.28515625" style="9" customWidth="1"/>
    <col min="15620" max="15620" width="6" style="9" customWidth="1"/>
    <col min="15621" max="15624" width="4.7109375" style="9" customWidth="1"/>
    <col min="15625" max="15625" width="11.85546875" style="9" customWidth="1"/>
    <col min="15626" max="15626" width="8.140625" style="9" customWidth="1"/>
    <col min="15627" max="15627" width="12.5703125" style="9" customWidth="1"/>
    <col min="15628" max="15628" width="7.28515625" style="9" customWidth="1"/>
    <col min="15629" max="15632" width="9.140625" style="9" customWidth="1"/>
    <col min="15633" max="15860" width="9.140625" style="9"/>
    <col min="15861" max="15861" width="4.7109375" style="9" customWidth="1"/>
    <col min="15862" max="15862" width="10.140625" style="9" customWidth="1"/>
    <col min="15863" max="15863" width="19.28515625" style="9" customWidth="1"/>
    <col min="15864" max="15864" width="7.42578125" style="9" customWidth="1"/>
    <col min="15865" max="15865" width="9.85546875" style="9" customWidth="1"/>
    <col min="15866" max="15866" width="9.140625" style="9" customWidth="1"/>
    <col min="15867" max="15868" width="6" style="9" customWidth="1"/>
    <col min="15869" max="15870" width="5.7109375" style="9" customWidth="1"/>
    <col min="15871" max="15872" width="0" style="9" hidden="1" customWidth="1"/>
    <col min="15873" max="15873" width="5.7109375" style="9" customWidth="1"/>
    <col min="15874" max="15874" width="5.85546875" style="9" customWidth="1"/>
    <col min="15875" max="15875" width="6.28515625" style="9" customWidth="1"/>
    <col min="15876" max="15876" width="6" style="9" customWidth="1"/>
    <col min="15877" max="15880" width="4.7109375" style="9" customWidth="1"/>
    <col min="15881" max="15881" width="11.85546875" style="9" customWidth="1"/>
    <col min="15882" max="15882" width="8.140625" style="9" customWidth="1"/>
    <col min="15883" max="15883" width="12.5703125" style="9" customWidth="1"/>
    <col min="15884" max="15884" width="7.28515625" style="9" customWidth="1"/>
    <col min="15885" max="15888" width="9.140625" style="9" customWidth="1"/>
    <col min="15889" max="16116" width="9.140625" style="9"/>
    <col min="16117" max="16117" width="4.7109375" style="9" customWidth="1"/>
    <col min="16118" max="16118" width="10.140625" style="9" customWidth="1"/>
    <col min="16119" max="16119" width="19.28515625" style="9" customWidth="1"/>
    <col min="16120" max="16120" width="7.42578125" style="9" customWidth="1"/>
    <col min="16121" max="16121" width="9.85546875" style="9" customWidth="1"/>
    <col min="16122" max="16122" width="9.140625" style="9" customWidth="1"/>
    <col min="16123" max="16124" width="6" style="9" customWidth="1"/>
    <col min="16125" max="16126" width="5.7109375" style="9" customWidth="1"/>
    <col min="16127" max="16128" width="0" style="9" hidden="1" customWidth="1"/>
    <col min="16129" max="16129" width="5.7109375" style="9" customWidth="1"/>
    <col min="16130" max="16130" width="5.85546875" style="9" customWidth="1"/>
    <col min="16131" max="16131" width="6.28515625" style="9" customWidth="1"/>
    <col min="16132" max="16132" width="6" style="9" customWidth="1"/>
    <col min="16133" max="16136" width="4.7109375" style="9" customWidth="1"/>
    <col min="16137" max="16137" width="11.85546875" style="9" customWidth="1"/>
    <col min="16138" max="16138" width="8.140625" style="9" customWidth="1"/>
    <col min="16139" max="16139" width="12.5703125" style="9" customWidth="1"/>
    <col min="16140" max="16140" width="7.28515625" style="9" customWidth="1"/>
    <col min="16141" max="16144" width="9.140625" style="9" customWidth="1"/>
    <col min="16145" max="16384" width="9.140625" style="9"/>
  </cols>
  <sheetData>
    <row r="1" spans="1:24" s="1" customFormat="1" ht="33" customHeight="1">
      <c r="A1" s="1" t="s">
        <v>0</v>
      </c>
      <c r="D1" s="2"/>
      <c r="E1" s="3"/>
      <c r="F1" s="2"/>
      <c r="G1" s="2"/>
      <c r="H1" s="2"/>
      <c r="I1" s="4"/>
      <c r="J1" s="4"/>
      <c r="K1" s="4"/>
      <c r="L1" s="4"/>
      <c r="M1" s="4" t="s">
        <v>1</v>
      </c>
      <c r="N1" s="4"/>
      <c r="O1" s="5"/>
      <c r="P1" s="5"/>
      <c r="Q1" s="5"/>
      <c r="R1" s="5"/>
      <c r="S1" s="5"/>
      <c r="T1" s="5"/>
      <c r="U1" s="5"/>
      <c r="V1" s="2"/>
      <c r="W1" s="2"/>
    </row>
    <row r="2" spans="1:24" s="1" customFormat="1" ht="27"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512</v>
      </c>
      <c r="N3" s="4"/>
      <c r="O3" s="5"/>
      <c r="P3" s="5"/>
      <c r="Q3" s="5"/>
      <c r="R3" s="5"/>
      <c r="S3" s="5"/>
      <c r="T3" s="5"/>
      <c r="U3" s="5"/>
      <c r="V3" s="2"/>
      <c r="W3" s="2"/>
    </row>
    <row r="4" spans="1:24" s="7" customFormat="1" ht="10.5" customHeight="1">
      <c r="F4" s="7">
        <v>161</v>
      </c>
      <c r="G4" s="7">
        <v>160</v>
      </c>
      <c r="I4" s="7">
        <v>122</v>
      </c>
      <c r="J4" s="7">
        <v>125</v>
      </c>
      <c r="K4" s="7">
        <v>129</v>
      </c>
      <c r="L4" s="7">
        <v>133</v>
      </c>
      <c r="M4" s="7">
        <v>137</v>
      </c>
      <c r="N4" s="7">
        <v>138</v>
      </c>
      <c r="O4" s="7">
        <v>139</v>
      </c>
      <c r="P4" s="7">
        <v>44</v>
      </c>
      <c r="Q4" s="7">
        <v>147</v>
      </c>
      <c r="R4" s="7">
        <v>151</v>
      </c>
      <c r="S4" s="7">
        <v>142</v>
      </c>
      <c r="T4" s="7">
        <v>143</v>
      </c>
    </row>
    <row r="5" spans="1:24" ht="21" customHeight="1">
      <c r="A5" s="1022" t="s">
        <v>5</v>
      </c>
      <c r="B5" s="1023" t="s">
        <v>6</v>
      </c>
      <c r="C5" s="1024" t="s">
        <v>7</v>
      </c>
      <c r="D5" s="1025"/>
      <c r="E5" s="1026" t="s">
        <v>8</v>
      </c>
      <c r="F5" s="1022" t="s">
        <v>9</v>
      </c>
      <c r="G5" s="1017" t="s">
        <v>10</v>
      </c>
      <c r="H5" s="1017" t="s">
        <v>11</v>
      </c>
      <c r="I5" s="1017" t="s">
        <v>12</v>
      </c>
      <c r="J5" s="956" t="s">
        <v>13</v>
      </c>
      <c r="K5" s="956"/>
      <c r="L5" s="956"/>
      <c r="M5" s="956"/>
      <c r="N5" s="956"/>
      <c r="O5" s="1020" t="s">
        <v>509</v>
      </c>
      <c r="P5" s="1021"/>
      <c r="Q5" s="1019" t="s">
        <v>15</v>
      </c>
      <c r="R5" s="1019" t="s">
        <v>16</v>
      </c>
      <c r="S5" s="1019" t="s">
        <v>17</v>
      </c>
      <c r="T5" s="1019" t="s">
        <v>18</v>
      </c>
      <c r="U5" s="1019" t="s">
        <v>19</v>
      </c>
      <c r="V5" s="1017" t="s">
        <v>20</v>
      </c>
      <c r="W5" s="1018" t="s">
        <v>21</v>
      </c>
    </row>
    <row r="6" spans="1:24" ht="27" customHeight="1">
      <c r="A6" s="950"/>
      <c r="B6" s="959"/>
      <c r="C6" s="963"/>
      <c r="D6" s="964"/>
      <c r="E6" s="947"/>
      <c r="F6" s="950"/>
      <c r="G6" s="950"/>
      <c r="H6" s="967"/>
      <c r="I6" s="967"/>
      <c r="J6" s="954" t="s">
        <v>184</v>
      </c>
      <c r="K6" s="954"/>
      <c r="L6" s="954"/>
      <c r="M6" s="954" t="s">
        <v>25</v>
      </c>
      <c r="N6" s="1019" t="s">
        <v>26</v>
      </c>
      <c r="O6" s="971"/>
      <c r="P6" s="972"/>
      <c r="Q6" s="954"/>
      <c r="R6" s="954"/>
      <c r="S6" s="954"/>
      <c r="T6" s="954"/>
      <c r="U6" s="954"/>
      <c r="V6" s="967"/>
      <c r="W6" s="979"/>
    </row>
    <row r="7" spans="1:24" ht="21" customHeight="1">
      <c r="A7" s="951"/>
      <c r="B7" s="960"/>
      <c r="C7" s="965"/>
      <c r="D7" s="966"/>
      <c r="E7" s="948"/>
      <c r="F7" s="951"/>
      <c r="G7" s="951"/>
      <c r="H7" s="968"/>
      <c r="I7" s="968"/>
      <c r="J7" s="955"/>
      <c r="K7" s="955"/>
      <c r="L7" s="955"/>
      <c r="M7" s="955"/>
      <c r="N7" s="955"/>
      <c r="O7" s="348" t="s">
        <v>27</v>
      </c>
      <c r="P7" s="348" t="s">
        <v>28</v>
      </c>
      <c r="Q7" s="955"/>
      <c r="R7" s="955"/>
      <c r="S7" s="955"/>
      <c r="T7" s="955"/>
      <c r="U7" s="955"/>
      <c r="V7" s="968"/>
      <c r="W7" s="980"/>
    </row>
    <row r="8" spans="1:24" s="22" customFormat="1" ht="34.5" customHeight="1">
      <c r="A8" s="11"/>
      <c r="B8" s="54" t="s">
        <v>29</v>
      </c>
      <c r="C8" s="13"/>
      <c r="D8" s="14"/>
      <c r="E8" s="15"/>
      <c r="F8" s="16"/>
      <c r="G8" s="16"/>
      <c r="H8" s="16">
        <v>126</v>
      </c>
      <c r="I8" s="16">
        <v>127</v>
      </c>
      <c r="J8" s="16">
        <v>14</v>
      </c>
      <c r="K8" s="16"/>
      <c r="L8" s="16"/>
      <c r="M8" s="16">
        <v>26</v>
      </c>
      <c r="N8" s="16">
        <v>27</v>
      </c>
      <c r="O8" s="16">
        <v>134</v>
      </c>
      <c r="P8" s="16">
        <v>135</v>
      </c>
      <c r="Q8" s="17">
        <v>36</v>
      </c>
      <c r="R8" s="17">
        <v>40</v>
      </c>
      <c r="S8" s="18">
        <v>31</v>
      </c>
      <c r="T8" s="18">
        <v>32</v>
      </c>
      <c r="U8" s="18"/>
      <c r="V8" s="19"/>
      <c r="W8" s="20"/>
    </row>
    <row r="9" spans="1:24" ht="27" customHeight="1">
      <c r="A9" s="349">
        <v>1</v>
      </c>
      <c r="B9" s="350">
        <v>1810215468</v>
      </c>
      <c r="C9" s="351" t="s">
        <v>380</v>
      </c>
      <c r="D9" s="352" t="s">
        <v>129</v>
      </c>
      <c r="E9" s="275">
        <v>33840</v>
      </c>
      <c r="F9" s="353" t="s">
        <v>51</v>
      </c>
      <c r="G9" s="353" t="s">
        <v>45</v>
      </c>
      <c r="H9" s="354">
        <v>130</v>
      </c>
      <c r="I9" s="355">
        <v>7.66</v>
      </c>
      <c r="J9" s="356">
        <v>8.1999999999999993</v>
      </c>
      <c r="K9" s="356"/>
      <c r="L9" s="356"/>
      <c r="M9" s="356">
        <v>6</v>
      </c>
      <c r="N9" s="355">
        <v>8.1999999999999993</v>
      </c>
      <c r="O9" s="355">
        <v>7.97</v>
      </c>
      <c r="P9" s="357">
        <v>3.46</v>
      </c>
      <c r="Q9" s="358" t="s">
        <v>46</v>
      </c>
      <c r="R9" s="358" t="s">
        <v>46</v>
      </c>
      <c r="S9" s="358" t="s">
        <v>46</v>
      </c>
      <c r="T9" s="358" t="s">
        <v>46</v>
      </c>
      <c r="U9" s="358" t="s">
        <v>54</v>
      </c>
      <c r="V9" s="359"/>
      <c r="W9" s="1061" t="s">
        <v>48</v>
      </c>
      <c r="X9" s="1060" t="s">
        <v>859</v>
      </c>
    </row>
    <row r="10" spans="1:24" s="360" customFormat="1" ht="24" customHeight="1">
      <c r="P10" s="9"/>
      <c r="R10" s="361" t="s">
        <v>510</v>
      </c>
    </row>
    <row r="11" spans="1:24" s="51" customFormat="1" ht="23.25" customHeight="1">
      <c r="B11" s="51" t="s">
        <v>31</v>
      </c>
      <c r="E11" s="51" t="s">
        <v>32</v>
      </c>
      <c r="J11" s="51" t="s">
        <v>33</v>
      </c>
      <c r="K11" s="51" t="s">
        <v>33</v>
      </c>
      <c r="R11" s="51" t="s">
        <v>34</v>
      </c>
    </row>
    <row r="12" spans="1:24" s="53" customFormat="1" ht="21" customHeight="1"/>
    <row r="13" spans="1:24" s="53" customFormat="1" ht="21" customHeight="1"/>
    <row r="14" spans="1:24" s="53" customFormat="1" ht="21" customHeight="1"/>
    <row r="15" spans="1:24" s="53" customFormat="1" ht="21" customHeight="1"/>
    <row r="16" spans="1:24" s="53" customFormat="1" ht="21" customHeight="1">
      <c r="A16" s="51"/>
      <c r="B16" s="51" t="s">
        <v>35</v>
      </c>
      <c r="C16" s="51"/>
      <c r="E16" s="51" t="s">
        <v>36</v>
      </c>
      <c r="F16" s="51"/>
      <c r="G16" s="51"/>
      <c r="H16" s="51"/>
      <c r="I16" s="51"/>
      <c r="J16" s="51" t="s">
        <v>37</v>
      </c>
      <c r="K16" s="51" t="s">
        <v>37</v>
      </c>
      <c r="M16" s="51"/>
      <c r="N16" s="51"/>
    </row>
    <row r="17" spans="1:14" ht="21" customHeight="1">
      <c r="A17" s="362"/>
      <c r="B17" s="362"/>
      <c r="C17" s="362"/>
      <c r="D17" s="362"/>
      <c r="E17" s="362"/>
      <c r="F17" s="362"/>
      <c r="G17" s="362"/>
      <c r="H17" s="362"/>
      <c r="I17" s="362"/>
      <c r="J17" s="362"/>
      <c r="K17" s="362"/>
      <c r="M17" s="362"/>
      <c r="N17" s="362"/>
    </row>
    <row r="18" spans="1:14" ht="21" customHeight="1">
      <c r="A18" s="362"/>
      <c r="B18" s="362"/>
      <c r="C18" s="362"/>
      <c r="D18" s="362"/>
      <c r="E18" s="362"/>
      <c r="F18" s="362"/>
      <c r="G18" s="362"/>
      <c r="H18" s="362"/>
      <c r="I18" s="362"/>
      <c r="J18" s="362"/>
      <c r="K18" s="362"/>
      <c r="M18" s="362"/>
      <c r="N18" s="362"/>
    </row>
  </sheetData>
  <mergeCells count="22">
    <mergeCell ref="G5:G7"/>
    <mergeCell ref="A5:A7"/>
    <mergeCell ref="B5:B7"/>
    <mergeCell ref="C5:D7"/>
    <mergeCell ref="E5:E7"/>
    <mergeCell ref="F5:F7"/>
    <mergeCell ref="W5:W7"/>
    <mergeCell ref="H5:H7"/>
    <mergeCell ref="I5:I7"/>
    <mergeCell ref="J5:N5"/>
    <mergeCell ref="O5:P6"/>
    <mergeCell ref="Q5:Q7"/>
    <mergeCell ref="R5:R7"/>
    <mergeCell ref="J6:J7"/>
    <mergeCell ref="K6:K7"/>
    <mergeCell ref="L6:L7"/>
    <mergeCell ref="M6:M7"/>
    <mergeCell ref="N6:N7"/>
    <mergeCell ref="S5:S7"/>
    <mergeCell ref="T5:T7"/>
    <mergeCell ref="U5:U7"/>
    <mergeCell ref="V5:V7"/>
  </mergeCells>
  <conditionalFormatting sqref="J9:N9">
    <cfRule type="cellIs" dxfId="257" priority="10" stopIfTrue="1" operator="lessThan">
      <formula>5.5</formula>
    </cfRule>
  </conditionalFormatting>
  <conditionalFormatting sqref="Q9:U9">
    <cfRule type="cellIs" dxfId="256" priority="8" operator="lessThan">
      <formula>5</formula>
    </cfRule>
  </conditionalFormatting>
  <conditionalFormatting sqref="Q9:U9">
    <cfRule type="cellIs" dxfId="255" priority="7" stopIfTrue="1" operator="notEqual">
      <formula>"CNTN"</formula>
    </cfRule>
  </conditionalFormatting>
  <conditionalFormatting sqref="Q9:U9">
    <cfRule type="notContainsBlanks" dxfId="254" priority="5" stopIfTrue="1">
      <formula>LEN(TRIM(Q9))&gt;0</formula>
    </cfRule>
    <cfRule type="cellIs" dxfId="253" priority="6" operator="between">
      <formula>0</formula>
      <formula>3.9</formula>
    </cfRule>
  </conditionalFormatting>
  <conditionalFormatting sqref="Q9:U9">
    <cfRule type="notContainsBlanks" priority="4" stopIfTrue="1">
      <formula>LEN(TRIM(Q9))&gt;0</formula>
    </cfRule>
  </conditionalFormatting>
  <conditionalFormatting sqref="W9">
    <cfRule type="cellIs" dxfId="103" priority="3" operator="between">
      <formula>0</formula>
      <formula>3.9</formula>
    </cfRule>
  </conditionalFormatting>
  <conditionalFormatting sqref="W9">
    <cfRule type="cellIs" dxfId="101" priority="2" operator="lessThan">
      <formula>5</formula>
    </cfRule>
  </conditionalFormatting>
  <conditionalFormatting sqref="W9">
    <cfRule type="cellIs" dxfId="99" priority="1" stopIfTrue="1" operator="notEqual">
      <formula>"CNTN"</formula>
    </cfRule>
  </conditionalFormatting>
  <pageMargins left="0.11811023622047245" right="0" top="7.874015748031496E-2" bottom="0" header="0" footer="0"/>
  <pageSetup paperSize="9" orientation="landscape" r:id="rId1"/>
  <headerFooter>
    <oddFooter>&amp;R&amp;P&amp;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26"/>
  <sheetViews>
    <sheetView zoomScale="85" zoomScaleNormal="85" workbookViewId="0">
      <pane xSplit="4" ySplit="8" topLeftCell="E9" activePane="bottomRight" state="frozen"/>
      <selection activeCell="C5" sqref="C5:D7"/>
      <selection pane="topRight" activeCell="C5" sqref="C5:D7"/>
      <selection pane="bottomLeft" activeCell="C5" sqref="C5:D7"/>
      <selection pane="bottomRight" activeCell="X10" sqref="X10"/>
    </sheetView>
  </sheetViews>
  <sheetFormatPr defaultRowHeight="21" customHeight="1"/>
  <cols>
    <col min="1" max="1" width="4.7109375" style="9" customWidth="1"/>
    <col min="2" max="2" width="10.140625" style="9" customWidth="1"/>
    <col min="3" max="3" width="14.85546875" style="9" customWidth="1"/>
    <col min="4" max="4" width="6.28515625" style="9" customWidth="1"/>
    <col min="5" max="5" width="9.5703125" style="9" customWidth="1"/>
    <col min="6" max="6" width="8.85546875" style="9" customWidth="1"/>
    <col min="7" max="7" width="5.7109375" style="9" customWidth="1"/>
    <col min="8" max="8" width="5.5703125" style="9" customWidth="1"/>
    <col min="9" max="9" width="5.7109375" style="9" customWidth="1"/>
    <col min="10" max="10" width="4.85546875" style="9" customWidth="1"/>
    <col min="11" max="11" width="4.7109375" style="9" customWidth="1"/>
    <col min="12" max="13" width="4.85546875" style="9" customWidth="1"/>
    <col min="14" max="14" width="5.5703125" style="9" customWidth="1"/>
    <col min="15" max="16" width="5.42578125" style="9" customWidth="1"/>
    <col min="17" max="17" width="3.7109375" style="9" customWidth="1"/>
    <col min="18" max="19" width="3.85546875" style="9" customWidth="1"/>
    <col min="20" max="20" width="3.5703125" style="9" customWidth="1"/>
    <col min="21" max="22" width="7.140625" style="9" customWidth="1"/>
    <col min="23" max="23" width="8.5703125" style="9" customWidth="1"/>
    <col min="24" max="248" width="9.140625" style="9"/>
    <col min="249" max="249" width="4.7109375" style="9" customWidth="1"/>
    <col min="250" max="250" width="10.140625" style="9" customWidth="1"/>
    <col min="251" max="251" width="14.85546875" style="9" customWidth="1"/>
    <col min="252" max="252" width="6.28515625" style="9" customWidth="1"/>
    <col min="253" max="253" width="9.5703125" style="9" customWidth="1"/>
    <col min="254" max="254" width="8.85546875" style="9" customWidth="1"/>
    <col min="255" max="255" width="5.7109375" style="9" customWidth="1"/>
    <col min="256" max="256" width="5.5703125" style="9" customWidth="1"/>
    <col min="257" max="257" width="5.7109375" style="9" customWidth="1"/>
    <col min="258" max="258" width="4.85546875" style="9" customWidth="1"/>
    <col min="259" max="259" width="4.7109375" style="9" customWidth="1"/>
    <col min="260" max="261" width="4.85546875" style="9" customWidth="1"/>
    <col min="262" max="262" width="5.5703125" style="9" customWidth="1"/>
    <col min="263" max="264" width="5.42578125" style="9" customWidth="1"/>
    <col min="265" max="265" width="3.7109375" style="9" customWidth="1"/>
    <col min="266" max="267" width="3.85546875" style="9" customWidth="1"/>
    <col min="268" max="268" width="3.5703125" style="9" customWidth="1"/>
    <col min="269" max="270" width="7.140625" style="9" customWidth="1"/>
    <col min="271" max="271" width="8.5703125" style="9" customWidth="1"/>
    <col min="272" max="272" width="12.5703125" style="9" customWidth="1"/>
    <col min="273" max="273" width="7.28515625" style="9" customWidth="1"/>
    <col min="274" max="276" width="9.140625" style="9" customWidth="1"/>
    <col min="277" max="277" width="10.7109375" style="9" customWidth="1"/>
    <col min="278" max="504" width="9.140625" style="9"/>
    <col min="505" max="505" width="4.7109375" style="9" customWidth="1"/>
    <col min="506" max="506" width="10.140625" style="9" customWidth="1"/>
    <col min="507" max="507" width="14.85546875" style="9" customWidth="1"/>
    <col min="508" max="508" width="6.28515625" style="9" customWidth="1"/>
    <col min="509" max="509" width="9.5703125" style="9" customWidth="1"/>
    <col min="510" max="510" width="8.85546875" style="9" customWidth="1"/>
    <col min="511" max="511" width="5.7109375" style="9" customWidth="1"/>
    <col min="512" max="512" width="5.5703125" style="9" customWidth="1"/>
    <col min="513" max="513" width="5.7109375" style="9" customWidth="1"/>
    <col min="514" max="514" width="4.85546875" style="9" customWidth="1"/>
    <col min="515" max="515" width="4.7109375" style="9" customWidth="1"/>
    <col min="516" max="517" width="4.85546875" style="9" customWidth="1"/>
    <col min="518" max="518" width="5.5703125" style="9" customWidth="1"/>
    <col min="519" max="520" width="5.42578125" style="9" customWidth="1"/>
    <col min="521" max="521" width="3.7109375" style="9" customWidth="1"/>
    <col min="522" max="523" width="3.85546875" style="9" customWidth="1"/>
    <col min="524" max="524" width="3.5703125" style="9" customWidth="1"/>
    <col min="525" max="526" width="7.140625" style="9" customWidth="1"/>
    <col min="527" max="527" width="8.5703125" style="9" customWidth="1"/>
    <col min="528" max="528" width="12.5703125" style="9" customWidth="1"/>
    <col min="529" max="529" width="7.28515625" style="9" customWidth="1"/>
    <col min="530" max="532" width="9.140625" style="9" customWidth="1"/>
    <col min="533" max="533" width="10.7109375" style="9" customWidth="1"/>
    <col min="534" max="760" width="9.140625" style="9"/>
    <col min="761" max="761" width="4.7109375" style="9" customWidth="1"/>
    <col min="762" max="762" width="10.140625" style="9" customWidth="1"/>
    <col min="763" max="763" width="14.85546875" style="9" customWidth="1"/>
    <col min="764" max="764" width="6.28515625" style="9" customWidth="1"/>
    <col min="765" max="765" width="9.5703125" style="9" customWidth="1"/>
    <col min="766" max="766" width="8.85546875" style="9" customWidth="1"/>
    <col min="767" max="767" width="5.7109375" style="9" customWidth="1"/>
    <col min="768" max="768" width="5.5703125" style="9" customWidth="1"/>
    <col min="769" max="769" width="5.7109375" style="9" customWidth="1"/>
    <col min="770" max="770" width="4.85546875" style="9" customWidth="1"/>
    <col min="771" max="771" width="4.7109375" style="9" customWidth="1"/>
    <col min="772" max="773" width="4.85546875" style="9" customWidth="1"/>
    <col min="774" max="774" width="5.5703125" style="9" customWidth="1"/>
    <col min="775" max="776" width="5.42578125" style="9" customWidth="1"/>
    <col min="777" max="777" width="3.7109375" style="9" customWidth="1"/>
    <col min="778" max="779" width="3.85546875" style="9" customWidth="1"/>
    <col min="780" max="780" width="3.5703125" style="9" customWidth="1"/>
    <col min="781" max="782" width="7.140625" style="9" customWidth="1"/>
    <col min="783" max="783" width="8.5703125" style="9" customWidth="1"/>
    <col min="784" max="784" width="12.5703125" style="9" customWidth="1"/>
    <col min="785" max="785" width="7.28515625" style="9" customWidth="1"/>
    <col min="786" max="788" width="9.140625" style="9" customWidth="1"/>
    <col min="789" max="789" width="10.7109375" style="9" customWidth="1"/>
    <col min="790" max="1016" width="9.140625" style="9"/>
    <col min="1017" max="1017" width="4.7109375" style="9" customWidth="1"/>
    <col min="1018" max="1018" width="10.140625" style="9" customWidth="1"/>
    <col min="1019" max="1019" width="14.85546875" style="9" customWidth="1"/>
    <col min="1020" max="1020" width="6.28515625" style="9" customWidth="1"/>
    <col min="1021" max="1021" width="9.5703125" style="9" customWidth="1"/>
    <col min="1022" max="1022" width="8.85546875" style="9" customWidth="1"/>
    <col min="1023" max="1023" width="5.7109375" style="9" customWidth="1"/>
    <col min="1024" max="1024" width="5.5703125" style="9" customWidth="1"/>
    <col min="1025" max="1025" width="5.7109375" style="9" customWidth="1"/>
    <col min="1026" max="1026" width="4.85546875" style="9" customWidth="1"/>
    <col min="1027" max="1027" width="4.7109375" style="9" customWidth="1"/>
    <col min="1028" max="1029" width="4.85546875" style="9" customWidth="1"/>
    <col min="1030" max="1030" width="5.5703125" style="9" customWidth="1"/>
    <col min="1031" max="1032" width="5.42578125" style="9" customWidth="1"/>
    <col min="1033" max="1033" width="3.7109375" style="9" customWidth="1"/>
    <col min="1034" max="1035" width="3.85546875" style="9" customWidth="1"/>
    <col min="1036" max="1036" width="3.5703125" style="9" customWidth="1"/>
    <col min="1037" max="1038" width="7.140625" style="9" customWidth="1"/>
    <col min="1039" max="1039" width="8.5703125" style="9" customWidth="1"/>
    <col min="1040" max="1040" width="12.5703125" style="9" customWidth="1"/>
    <col min="1041" max="1041" width="7.28515625" style="9" customWidth="1"/>
    <col min="1042" max="1044" width="9.140625" style="9" customWidth="1"/>
    <col min="1045" max="1045" width="10.7109375" style="9" customWidth="1"/>
    <col min="1046" max="1272" width="9.140625" style="9"/>
    <col min="1273" max="1273" width="4.7109375" style="9" customWidth="1"/>
    <col min="1274" max="1274" width="10.140625" style="9" customWidth="1"/>
    <col min="1275" max="1275" width="14.85546875" style="9" customWidth="1"/>
    <col min="1276" max="1276" width="6.28515625" style="9" customWidth="1"/>
    <col min="1277" max="1277" width="9.5703125" style="9" customWidth="1"/>
    <col min="1278" max="1278" width="8.85546875" style="9" customWidth="1"/>
    <col min="1279" max="1279" width="5.7109375" style="9" customWidth="1"/>
    <col min="1280" max="1280" width="5.5703125" style="9" customWidth="1"/>
    <col min="1281" max="1281" width="5.7109375" style="9" customWidth="1"/>
    <col min="1282" max="1282" width="4.85546875" style="9" customWidth="1"/>
    <col min="1283" max="1283" width="4.7109375" style="9" customWidth="1"/>
    <col min="1284" max="1285" width="4.85546875" style="9" customWidth="1"/>
    <col min="1286" max="1286" width="5.5703125" style="9" customWidth="1"/>
    <col min="1287" max="1288" width="5.42578125" style="9" customWidth="1"/>
    <col min="1289" max="1289" width="3.7109375" style="9" customWidth="1"/>
    <col min="1290" max="1291" width="3.85546875" style="9" customWidth="1"/>
    <col min="1292" max="1292" width="3.5703125" style="9" customWidth="1"/>
    <col min="1293" max="1294" width="7.140625" style="9" customWidth="1"/>
    <col min="1295" max="1295" width="8.5703125" style="9" customWidth="1"/>
    <col min="1296" max="1296" width="12.5703125" style="9" customWidth="1"/>
    <col min="1297" max="1297" width="7.28515625" style="9" customWidth="1"/>
    <col min="1298" max="1300" width="9.140625" style="9" customWidth="1"/>
    <col min="1301" max="1301" width="10.7109375" style="9" customWidth="1"/>
    <col min="1302" max="1528" width="9.140625" style="9"/>
    <col min="1529" max="1529" width="4.7109375" style="9" customWidth="1"/>
    <col min="1530" max="1530" width="10.140625" style="9" customWidth="1"/>
    <col min="1531" max="1531" width="14.85546875" style="9" customWidth="1"/>
    <col min="1532" max="1532" width="6.28515625" style="9" customWidth="1"/>
    <col min="1533" max="1533" width="9.5703125" style="9" customWidth="1"/>
    <col min="1534" max="1534" width="8.85546875" style="9" customWidth="1"/>
    <col min="1535" max="1535" width="5.7109375" style="9" customWidth="1"/>
    <col min="1536" max="1536" width="5.5703125" style="9" customWidth="1"/>
    <col min="1537" max="1537" width="5.7109375" style="9" customWidth="1"/>
    <col min="1538" max="1538" width="4.85546875" style="9" customWidth="1"/>
    <col min="1539" max="1539" width="4.7109375" style="9" customWidth="1"/>
    <col min="1540" max="1541" width="4.85546875" style="9" customWidth="1"/>
    <col min="1542" max="1542" width="5.5703125" style="9" customWidth="1"/>
    <col min="1543" max="1544" width="5.42578125" style="9" customWidth="1"/>
    <col min="1545" max="1545" width="3.7109375" style="9" customWidth="1"/>
    <col min="1546" max="1547" width="3.85546875" style="9" customWidth="1"/>
    <col min="1548" max="1548" width="3.5703125" style="9" customWidth="1"/>
    <col min="1549" max="1550" width="7.140625" style="9" customWidth="1"/>
    <col min="1551" max="1551" width="8.5703125" style="9" customWidth="1"/>
    <col min="1552" max="1552" width="12.5703125" style="9" customWidth="1"/>
    <col min="1553" max="1553" width="7.28515625" style="9" customWidth="1"/>
    <col min="1554" max="1556" width="9.140625" style="9" customWidth="1"/>
    <col min="1557" max="1557" width="10.7109375" style="9" customWidth="1"/>
    <col min="1558" max="1784" width="9.140625" style="9"/>
    <col min="1785" max="1785" width="4.7109375" style="9" customWidth="1"/>
    <col min="1786" max="1786" width="10.140625" style="9" customWidth="1"/>
    <col min="1787" max="1787" width="14.85546875" style="9" customWidth="1"/>
    <col min="1788" max="1788" width="6.28515625" style="9" customWidth="1"/>
    <col min="1789" max="1789" width="9.5703125" style="9" customWidth="1"/>
    <col min="1790" max="1790" width="8.85546875" style="9" customWidth="1"/>
    <col min="1791" max="1791" width="5.7109375" style="9" customWidth="1"/>
    <col min="1792" max="1792" width="5.5703125" style="9" customWidth="1"/>
    <col min="1793" max="1793" width="5.7109375" style="9" customWidth="1"/>
    <col min="1794" max="1794" width="4.85546875" style="9" customWidth="1"/>
    <col min="1795" max="1795" width="4.7109375" style="9" customWidth="1"/>
    <col min="1796" max="1797" width="4.85546875" style="9" customWidth="1"/>
    <col min="1798" max="1798" width="5.5703125" style="9" customWidth="1"/>
    <col min="1799" max="1800" width="5.42578125" style="9" customWidth="1"/>
    <col min="1801" max="1801" width="3.7109375" style="9" customWidth="1"/>
    <col min="1802" max="1803" width="3.85546875" style="9" customWidth="1"/>
    <col min="1804" max="1804" width="3.5703125" style="9" customWidth="1"/>
    <col min="1805" max="1806" width="7.140625" style="9" customWidth="1"/>
    <col min="1807" max="1807" width="8.5703125" style="9" customWidth="1"/>
    <col min="1808" max="1808" width="12.5703125" style="9" customWidth="1"/>
    <col min="1809" max="1809" width="7.28515625" style="9" customWidth="1"/>
    <col min="1810" max="1812" width="9.140625" style="9" customWidth="1"/>
    <col min="1813" max="1813" width="10.7109375" style="9" customWidth="1"/>
    <col min="1814" max="2040" width="9.140625" style="9"/>
    <col min="2041" max="2041" width="4.7109375" style="9" customWidth="1"/>
    <col min="2042" max="2042" width="10.140625" style="9" customWidth="1"/>
    <col min="2043" max="2043" width="14.85546875" style="9" customWidth="1"/>
    <col min="2044" max="2044" width="6.28515625" style="9" customWidth="1"/>
    <col min="2045" max="2045" width="9.5703125" style="9" customWidth="1"/>
    <col min="2046" max="2046" width="8.85546875" style="9" customWidth="1"/>
    <col min="2047" max="2047" width="5.7109375" style="9" customWidth="1"/>
    <col min="2048" max="2048" width="5.5703125" style="9" customWidth="1"/>
    <col min="2049" max="2049" width="5.7109375" style="9" customWidth="1"/>
    <col min="2050" max="2050" width="4.85546875" style="9" customWidth="1"/>
    <col min="2051" max="2051" width="4.7109375" style="9" customWidth="1"/>
    <col min="2052" max="2053" width="4.85546875" style="9" customWidth="1"/>
    <col min="2054" max="2054" width="5.5703125" style="9" customWidth="1"/>
    <col min="2055" max="2056" width="5.42578125" style="9" customWidth="1"/>
    <col min="2057" max="2057" width="3.7109375" style="9" customWidth="1"/>
    <col min="2058" max="2059" width="3.85546875" style="9" customWidth="1"/>
    <col min="2060" max="2060" width="3.5703125" style="9" customWidth="1"/>
    <col min="2061" max="2062" width="7.140625" style="9" customWidth="1"/>
    <col min="2063" max="2063" width="8.5703125" style="9" customWidth="1"/>
    <col min="2064" max="2064" width="12.5703125" style="9" customWidth="1"/>
    <col min="2065" max="2065" width="7.28515625" style="9" customWidth="1"/>
    <col min="2066" max="2068" width="9.140625" style="9" customWidth="1"/>
    <col min="2069" max="2069" width="10.7109375" style="9" customWidth="1"/>
    <col min="2070" max="2296" width="9.140625" style="9"/>
    <col min="2297" max="2297" width="4.7109375" style="9" customWidth="1"/>
    <col min="2298" max="2298" width="10.140625" style="9" customWidth="1"/>
    <col min="2299" max="2299" width="14.85546875" style="9" customWidth="1"/>
    <col min="2300" max="2300" width="6.28515625" style="9" customWidth="1"/>
    <col min="2301" max="2301" width="9.5703125" style="9" customWidth="1"/>
    <col min="2302" max="2302" width="8.85546875" style="9" customWidth="1"/>
    <col min="2303" max="2303" width="5.7109375" style="9" customWidth="1"/>
    <col min="2304" max="2304" width="5.5703125" style="9" customWidth="1"/>
    <col min="2305" max="2305" width="5.7109375" style="9" customWidth="1"/>
    <col min="2306" max="2306" width="4.85546875" style="9" customWidth="1"/>
    <col min="2307" max="2307" width="4.7109375" style="9" customWidth="1"/>
    <col min="2308" max="2309" width="4.85546875" style="9" customWidth="1"/>
    <col min="2310" max="2310" width="5.5703125" style="9" customWidth="1"/>
    <col min="2311" max="2312" width="5.42578125" style="9" customWidth="1"/>
    <col min="2313" max="2313" width="3.7109375" style="9" customWidth="1"/>
    <col min="2314" max="2315" width="3.85546875" style="9" customWidth="1"/>
    <col min="2316" max="2316" width="3.5703125" style="9" customWidth="1"/>
    <col min="2317" max="2318" width="7.140625" style="9" customWidth="1"/>
    <col min="2319" max="2319" width="8.5703125" style="9" customWidth="1"/>
    <col min="2320" max="2320" width="12.5703125" style="9" customWidth="1"/>
    <col min="2321" max="2321" width="7.28515625" style="9" customWidth="1"/>
    <col min="2322" max="2324" width="9.140625" style="9" customWidth="1"/>
    <col min="2325" max="2325" width="10.7109375" style="9" customWidth="1"/>
    <col min="2326" max="2552" width="9.140625" style="9"/>
    <col min="2553" max="2553" width="4.7109375" style="9" customWidth="1"/>
    <col min="2554" max="2554" width="10.140625" style="9" customWidth="1"/>
    <col min="2555" max="2555" width="14.85546875" style="9" customWidth="1"/>
    <col min="2556" max="2556" width="6.28515625" style="9" customWidth="1"/>
    <col min="2557" max="2557" width="9.5703125" style="9" customWidth="1"/>
    <col min="2558" max="2558" width="8.85546875" style="9" customWidth="1"/>
    <col min="2559" max="2559" width="5.7109375" style="9" customWidth="1"/>
    <col min="2560" max="2560" width="5.5703125" style="9" customWidth="1"/>
    <col min="2561" max="2561" width="5.7109375" style="9" customWidth="1"/>
    <col min="2562" max="2562" width="4.85546875" style="9" customWidth="1"/>
    <col min="2563" max="2563" width="4.7109375" style="9" customWidth="1"/>
    <col min="2564" max="2565" width="4.85546875" style="9" customWidth="1"/>
    <col min="2566" max="2566" width="5.5703125" style="9" customWidth="1"/>
    <col min="2567" max="2568" width="5.42578125" style="9" customWidth="1"/>
    <col min="2569" max="2569" width="3.7109375" style="9" customWidth="1"/>
    <col min="2570" max="2571" width="3.85546875" style="9" customWidth="1"/>
    <col min="2572" max="2572" width="3.5703125" style="9" customWidth="1"/>
    <col min="2573" max="2574" width="7.140625" style="9" customWidth="1"/>
    <col min="2575" max="2575" width="8.5703125" style="9" customWidth="1"/>
    <col min="2576" max="2576" width="12.5703125" style="9" customWidth="1"/>
    <col min="2577" max="2577" width="7.28515625" style="9" customWidth="1"/>
    <col min="2578" max="2580" width="9.140625" style="9" customWidth="1"/>
    <col min="2581" max="2581" width="10.7109375" style="9" customWidth="1"/>
    <col min="2582" max="2808" width="9.140625" style="9"/>
    <col min="2809" max="2809" width="4.7109375" style="9" customWidth="1"/>
    <col min="2810" max="2810" width="10.140625" style="9" customWidth="1"/>
    <col min="2811" max="2811" width="14.85546875" style="9" customWidth="1"/>
    <col min="2812" max="2812" width="6.28515625" style="9" customWidth="1"/>
    <col min="2813" max="2813" width="9.5703125" style="9" customWidth="1"/>
    <col min="2814" max="2814" width="8.85546875" style="9" customWidth="1"/>
    <col min="2815" max="2815" width="5.7109375" style="9" customWidth="1"/>
    <col min="2816" max="2816" width="5.5703125" style="9" customWidth="1"/>
    <col min="2817" max="2817" width="5.7109375" style="9" customWidth="1"/>
    <col min="2818" max="2818" width="4.85546875" style="9" customWidth="1"/>
    <col min="2819" max="2819" width="4.7109375" style="9" customWidth="1"/>
    <col min="2820" max="2821" width="4.85546875" style="9" customWidth="1"/>
    <col min="2822" max="2822" width="5.5703125" style="9" customWidth="1"/>
    <col min="2823" max="2824" width="5.42578125" style="9" customWidth="1"/>
    <col min="2825" max="2825" width="3.7109375" style="9" customWidth="1"/>
    <col min="2826" max="2827" width="3.85546875" style="9" customWidth="1"/>
    <col min="2828" max="2828" width="3.5703125" style="9" customWidth="1"/>
    <col min="2829" max="2830" width="7.140625" style="9" customWidth="1"/>
    <col min="2831" max="2831" width="8.5703125" style="9" customWidth="1"/>
    <col min="2832" max="2832" width="12.5703125" style="9" customWidth="1"/>
    <col min="2833" max="2833" width="7.28515625" style="9" customWidth="1"/>
    <col min="2834" max="2836" width="9.140625" style="9" customWidth="1"/>
    <col min="2837" max="2837" width="10.7109375" style="9" customWidth="1"/>
    <col min="2838" max="3064" width="9.140625" style="9"/>
    <col min="3065" max="3065" width="4.7109375" style="9" customWidth="1"/>
    <col min="3066" max="3066" width="10.140625" style="9" customWidth="1"/>
    <col min="3067" max="3067" width="14.85546875" style="9" customWidth="1"/>
    <col min="3068" max="3068" width="6.28515625" style="9" customWidth="1"/>
    <col min="3069" max="3069" width="9.5703125" style="9" customWidth="1"/>
    <col min="3070" max="3070" width="8.85546875" style="9" customWidth="1"/>
    <col min="3071" max="3071" width="5.7109375" style="9" customWidth="1"/>
    <col min="3072" max="3072" width="5.5703125" style="9" customWidth="1"/>
    <col min="3073" max="3073" width="5.7109375" style="9" customWidth="1"/>
    <col min="3074" max="3074" width="4.85546875" style="9" customWidth="1"/>
    <col min="3075" max="3075" width="4.7109375" style="9" customWidth="1"/>
    <col min="3076" max="3077" width="4.85546875" style="9" customWidth="1"/>
    <col min="3078" max="3078" width="5.5703125" style="9" customWidth="1"/>
    <col min="3079" max="3080" width="5.42578125" style="9" customWidth="1"/>
    <col min="3081" max="3081" width="3.7109375" style="9" customWidth="1"/>
    <col min="3082" max="3083" width="3.85546875" style="9" customWidth="1"/>
    <col min="3084" max="3084" width="3.5703125" style="9" customWidth="1"/>
    <col min="3085" max="3086" width="7.140625" style="9" customWidth="1"/>
    <col min="3087" max="3087" width="8.5703125" style="9" customWidth="1"/>
    <col min="3088" max="3088" width="12.5703125" style="9" customWidth="1"/>
    <col min="3089" max="3089" width="7.28515625" style="9" customWidth="1"/>
    <col min="3090" max="3092" width="9.140625" style="9" customWidth="1"/>
    <col min="3093" max="3093" width="10.7109375" style="9" customWidth="1"/>
    <col min="3094" max="3320" width="9.140625" style="9"/>
    <col min="3321" max="3321" width="4.7109375" style="9" customWidth="1"/>
    <col min="3322" max="3322" width="10.140625" style="9" customWidth="1"/>
    <col min="3323" max="3323" width="14.85546875" style="9" customWidth="1"/>
    <col min="3324" max="3324" width="6.28515625" style="9" customWidth="1"/>
    <col min="3325" max="3325" width="9.5703125" style="9" customWidth="1"/>
    <col min="3326" max="3326" width="8.85546875" style="9" customWidth="1"/>
    <col min="3327" max="3327" width="5.7109375" style="9" customWidth="1"/>
    <col min="3328" max="3328" width="5.5703125" style="9" customWidth="1"/>
    <col min="3329" max="3329" width="5.7109375" style="9" customWidth="1"/>
    <col min="3330" max="3330" width="4.85546875" style="9" customWidth="1"/>
    <col min="3331" max="3331" width="4.7109375" style="9" customWidth="1"/>
    <col min="3332" max="3333" width="4.85546875" style="9" customWidth="1"/>
    <col min="3334" max="3334" width="5.5703125" style="9" customWidth="1"/>
    <col min="3335" max="3336" width="5.42578125" style="9" customWidth="1"/>
    <col min="3337" max="3337" width="3.7109375" style="9" customWidth="1"/>
    <col min="3338" max="3339" width="3.85546875" style="9" customWidth="1"/>
    <col min="3340" max="3340" width="3.5703125" style="9" customWidth="1"/>
    <col min="3341" max="3342" width="7.140625" style="9" customWidth="1"/>
    <col min="3343" max="3343" width="8.5703125" style="9" customWidth="1"/>
    <col min="3344" max="3344" width="12.5703125" style="9" customWidth="1"/>
    <col min="3345" max="3345" width="7.28515625" style="9" customWidth="1"/>
    <col min="3346" max="3348" width="9.140625" style="9" customWidth="1"/>
    <col min="3349" max="3349" width="10.7109375" style="9" customWidth="1"/>
    <col min="3350" max="3576" width="9.140625" style="9"/>
    <col min="3577" max="3577" width="4.7109375" style="9" customWidth="1"/>
    <col min="3578" max="3578" width="10.140625" style="9" customWidth="1"/>
    <col min="3579" max="3579" width="14.85546875" style="9" customWidth="1"/>
    <col min="3580" max="3580" width="6.28515625" style="9" customWidth="1"/>
    <col min="3581" max="3581" width="9.5703125" style="9" customWidth="1"/>
    <col min="3582" max="3582" width="8.85546875" style="9" customWidth="1"/>
    <col min="3583" max="3583" width="5.7109375" style="9" customWidth="1"/>
    <col min="3584" max="3584" width="5.5703125" style="9" customWidth="1"/>
    <col min="3585" max="3585" width="5.7109375" style="9" customWidth="1"/>
    <col min="3586" max="3586" width="4.85546875" style="9" customWidth="1"/>
    <col min="3587" max="3587" width="4.7109375" style="9" customWidth="1"/>
    <col min="3588" max="3589" width="4.85546875" style="9" customWidth="1"/>
    <col min="3590" max="3590" width="5.5703125" style="9" customWidth="1"/>
    <col min="3591" max="3592" width="5.42578125" style="9" customWidth="1"/>
    <col min="3593" max="3593" width="3.7109375" style="9" customWidth="1"/>
    <col min="3594" max="3595" width="3.85546875" style="9" customWidth="1"/>
    <col min="3596" max="3596" width="3.5703125" style="9" customWidth="1"/>
    <col min="3597" max="3598" width="7.140625" style="9" customWidth="1"/>
    <col min="3599" max="3599" width="8.5703125" style="9" customWidth="1"/>
    <col min="3600" max="3600" width="12.5703125" style="9" customWidth="1"/>
    <col min="3601" max="3601" width="7.28515625" style="9" customWidth="1"/>
    <col min="3602" max="3604" width="9.140625" style="9" customWidth="1"/>
    <col min="3605" max="3605" width="10.7109375" style="9" customWidth="1"/>
    <col min="3606" max="3832" width="9.140625" style="9"/>
    <col min="3833" max="3833" width="4.7109375" style="9" customWidth="1"/>
    <col min="3834" max="3834" width="10.140625" style="9" customWidth="1"/>
    <col min="3835" max="3835" width="14.85546875" style="9" customWidth="1"/>
    <col min="3836" max="3836" width="6.28515625" style="9" customWidth="1"/>
    <col min="3837" max="3837" width="9.5703125" style="9" customWidth="1"/>
    <col min="3838" max="3838" width="8.85546875" style="9" customWidth="1"/>
    <col min="3839" max="3839" width="5.7109375" style="9" customWidth="1"/>
    <col min="3840" max="3840" width="5.5703125" style="9" customWidth="1"/>
    <col min="3841" max="3841" width="5.7109375" style="9" customWidth="1"/>
    <col min="3842" max="3842" width="4.85546875" style="9" customWidth="1"/>
    <col min="3843" max="3843" width="4.7109375" style="9" customWidth="1"/>
    <col min="3844" max="3845" width="4.85546875" style="9" customWidth="1"/>
    <col min="3846" max="3846" width="5.5703125" style="9" customWidth="1"/>
    <col min="3847" max="3848" width="5.42578125" style="9" customWidth="1"/>
    <col min="3849" max="3849" width="3.7109375" style="9" customWidth="1"/>
    <col min="3850" max="3851" width="3.85546875" style="9" customWidth="1"/>
    <col min="3852" max="3852" width="3.5703125" style="9" customWidth="1"/>
    <col min="3853" max="3854" width="7.140625" style="9" customWidth="1"/>
    <col min="3855" max="3855" width="8.5703125" style="9" customWidth="1"/>
    <col min="3856" max="3856" width="12.5703125" style="9" customWidth="1"/>
    <col min="3857" max="3857" width="7.28515625" style="9" customWidth="1"/>
    <col min="3858" max="3860" width="9.140625" style="9" customWidth="1"/>
    <col min="3861" max="3861" width="10.7109375" style="9" customWidth="1"/>
    <col min="3862" max="4088" width="9.140625" style="9"/>
    <col min="4089" max="4089" width="4.7109375" style="9" customWidth="1"/>
    <col min="4090" max="4090" width="10.140625" style="9" customWidth="1"/>
    <col min="4091" max="4091" width="14.85546875" style="9" customWidth="1"/>
    <col min="4092" max="4092" width="6.28515625" style="9" customWidth="1"/>
    <col min="4093" max="4093" width="9.5703125" style="9" customWidth="1"/>
    <col min="4094" max="4094" width="8.85546875" style="9" customWidth="1"/>
    <col min="4095" max="4095" width="5.7109375" style="9" customWidth="1"/>
    <col min="4096" max="4096" width="5.5703125" style="9" customWidth="1"/>
    <col min="4097" max="4097" width="5.7109375" style="9" customWidth="1"/>
    <col min="4098" max="4098" width="4.85546875" style="9" customWidth="1"/>
    <col min="4099" max="4099" width="4.7109375" style="9" customWidth="1"/>
    <col min="4100" max="4101" width="4.85546875" style="9" customWidth="1"/>
    <col min="4102" max="4102" width="5.5703125" style="9" customWidth="1"/>
    <col min="4103" max="4104" width="5.42578125" style="9" customWidth="1"/>
    <col min="4105" max="4105" width="3.7109375" style="9" customWidth="1"/>
    <col min="4106" max="4107" width="3.85546875" style="9" customWidth="1"/>
    <col min="4108" max="4108" width="3.5703125" style="9" customWidth="1"/>
    <col min="4109" max="4110" width="7.140625" style="9" customWidth="1"/>
    <col min="4111" max="4111" width="8.5703125" style="9" customWidth="1"/>
    <col min="4112" max="4112" width="12.5703125" style="9" customWidth="1"/>
    <col min="4113" max="4113" width="7.28515625" style="9" customWidth="1"/>
    <col min="4114" max="4116" width="9.140625" style="9" customWidth="1"/>
    <col min="4117" max="4117" width="10.7109375" style="9" customWidth="1"/>
    <col min="4118" max="4344" width="9.140625" style="9"/>
    <col min="4345" max="4345" width="4.7109375" style="9" customWidth="1"/>
    <col min="4346" max="4346" width="10.140625" style="9" customWidth="1"/>
    <col min="4347" max="4347" width="14.85546875" style="9" customWidth="1"/>
    <col min="4348" max="4348" width="6.28515625" style="9" customWidth="1"/>
    <col min="4349" max="4349" width="9.5703125" style="9" customWidth="1"/>
    <col min="4350" max="4350" width="8.85546875" style="9" customWidth="1"/>
    <col min="4351" max="4351" width="5.7109375" style="9" customWidth="1"/>
    <col min="4352" max="4352" width="5.5703125" style="9" customWidth="1"/>
    <col min="4353" max="4353" width="5.7109375" style="9" customWidth="1"/>
    <col min="4354" max="4354" width="4.85546875" style="9" customWidth="1"/>
    <col min="4355" max="4355" width="4.7109375" style="9" customWidth="1"/>
    <col min="4356" max="4357" width="4.85546875" style="9" customWidth="1"/>
    <col min="4358" max="4358" width="5.5703125" style="9" customWidth="1"/>
    <col min="4359" max="4360" width="5.42578125" style="9" customWidth="1"/>
    <col min="4361" max="4361" width="3.7109375" style="9" customWidth="1"/>
    <col min="4362" max="4363" width="3.85546875" style="9" customWidth="1"/>
    <col min="4364" max="4364" width="3.5703125" style="9" customWidth="1"/>
    <col min="4365" max="4366" width="7.140625" style="9" customWidth="1"/>
    <col min="4367" max="4367" width="8.5703125" style="9" customWidth="1"/>
    <col min="4368" max="4368" width="12.5703125" style="9" customWidth="1"/>
    <col min="4369" max="4369" width="7.28515625" style="9" customWidth="1"/>
    <col min="4370" max="4372" width="9.140625" style="9" customWidth="1"/>
    <col min="4373" max="4373" width="10.7109375" style="9" customWidth="1"/>
    <col min="4374" max="4600" width="9.140625" style="9"/>
    <col min="4601" max="4601" width="4.7109375" style="9" customWidth="1"/>
    <col min="4602" max="4602" width="10.140625" style="9" customWidth="1"/>
    <col min="4603" max="4603" width="14.85546875" style="9" customWidth="1"/>
    <col min="4604" max="4604" width="6.28515625" style="9" customWidth="1"/>
    <col min="4605" max="4605" width="9.5703125" style="9" customWidth="1"/>
    <col min="4606" max="4606" width="8.85546875" style="9" customWidth="1"/>
    <col min="4607" max="4607" width="5.7109375" style="9" customWidth="1"/>
    <col min="4608" max="4608" width="5.5703125" style="9" customWidth="1"/>
    <col min="4609" max="4609" width="5.7109375" style="9" customWidth="1"/>
    <col min="4610" max="4610" width="4.85546875" style="9" customWidth="1"/>
    <col min="4611" max="4611" width="4.7109375" style="9" customWidth="1"/>
    <col min="4612" max="4613" width="4.85546875" style="9" customWidth="1"/>
    <col min="4614" max="4614" width="5.5703125" style="9" customWidth="1"/>
    <col min="4615" max="4616" width="5.42578125" style="9" customWidth="1"/>
    <col min="4617" max="4617" width="3.7109375" style="9" customWidth="1"/>
    <col min="4618" max="4619" width="3.85546875" style="9" customWidth="1"/>
    <col min="4620" max="4620" width="3.5703125" style="9" customWidth="1"/>
    <col min="4621" max="4622" width="7.140625" style="9" customWidth="1"/>
    <col min="4623" max="4623" width="8.5703125" style="9" customWidth="1"/>
    <col min="4624" max="4624" width="12.5703125" style="9" customWidth="1"/>
    <col min="4625" max="4625" width="7.28515625" style="9" customWidth="1"/>
    <col min="4626" max="4628" width="9.140625" style="9" customWidth="1"/>
    <col min="4629" max="4629" width="10.7109375" style="9" customWidth="1"/>
    <col min="4630" max="4856" width="9.140625" style="9"/>
    <col min="4857" max="4857" width="4.7109375" style="9" customWidth="1"/>
    <col min="4858" max="4858" width="10.140625" style="9" customWidth="1"/>
    <col min="4859" max="4859" width="14.85546875" style="9" customWidth="1"/>
    <col min="4860" max="4860" width="6.28515625" style="9" customWidth="1"/>
    <col min="4861" max="4861" width="9.5703125" style="9" customWidth="1"/>
    <col min="4862" max="4862" width="8.85546875" style="9" customWidth="1"/>
    <col min="4863" max="4863" width="5.7109375" style="9" customWidth="1"/>
    <col min="4864" max="4864" width="5.5703125" style="9" customWidth="1"/>
    <col min="4865" max="4865" width="5.7109375" style="9" customWidth="1"/>
    <col min="4866" max="4866" width="4.85546875" style="9" customWidth="1"/>
    <col min="4867" max="4867" width="4.7109375" style="9" customWidth="1"/>
    <col min="4868" max="4869" width="4.85546875" style="9" customWidth="1"/>
    <col min="4870" max="4870" width="5.5703125" style="9" customWidth="1"/>
    <col min="4871" max="4872" width="5.42578125" style="9" customWidth="1"/>
    <col min="4873" max="4873" width="3.7109375" style="9" customWidth="1"/>
    <col min="4874" max="4875" width="3.85546875" style="9" customWidth="1"/>
    <col min="4876" max="4876" width="3.5703125" style="9" customWidth="1"/>
    <col min="4877" max="4878" width="7.140625" style="9" customWidth="1"/>
    <col min="4879" max="4879" width="8.5703125" style="9" customWidth="1"/>
    <col min="4880" max="4880" width="12.5703125" style="9" customWidth="1"/>
    <col min="4881" max="4881" width="7.28515625" style="9" customWidth="1"/>
    <col min="4882" max="4884" width="9.140625" style="9" customWidth="1"/>
    <col min="4885" max="4885" width="10.7109375" style="9" customWidth="1"/>
    <col min="4886" max="5112" width="9.140625" style="9"/>
    <col min="5113" max="5113" width="4.7109375" style="9" customWidth="1"/>
    <col min="5114" max="5114" width="10.140625" style="9" customWidth="1"/>
    <col min="5115" max="5115" width="14.85546875" style="9" customWidth="1"/>
    <col min="5116" max="5116" width="6.28515625" style="9" customWidth="1"/>
    <col min="5117" max="5117" width="9.5703125" style="9" customWidth="1"/>
    <col min="5118" max="5118" width="8.85546875" style="9" customWidth="1"/>
    <col min="5119" max="5119" width="5.7109375" style="9" customWidth="1"/>
    <col min="5120" max="5120" width="5.5703125" style="9" customWidth="1"/>
    <col min="5121" max="5121" width="5.7109375" style="9" customWidth="1"/>
    <col min="5122" max="5122" width="4.85546875" style="9" customWidth="1"/>
    <col min="5123" max="5123" width="4.7109375" style="9" customWidth="1"/>
    <col min="5124" max="5125" width="4.85546875" style="9" customWidth="1"/>
    <col min="5126" max="5126" width="5.5703125" style="9" customWidth="1"/>
    <col min="5127" max="5128" width="5.42578125" style="9" customWidth="1"/>
    <col min="5129" max="5129" width="3.7109375" style="9" customWidth="1"/>
    <col min="5130" max="5131" width="3.85546875" style="9" customWidth="1"/>
    <col min="5132" max="5132" width="3.5703125" style="9" customWidth="1"/>
    <col min="5133" max="5134" width="7.140625" style="9" customWidth="1"/>
    <col min="5135" max="5135" width="8.5703125" style="9" customWidth="1"/>
    <col min="5136" max="5136" width="12.5703125" style="9" customWidth="1"/>
    <col min="5137" max="5137" width="7.28515625" style="9" customWidth="1"/>
    <col min="5138" max="5140" width="9.140625" style="9" customWidth="1"/>
    <col min="5141" max="5141" width="10.7109375" style="9" customWidth="1"/>
    <col min="5142" max="5368" width="9.140625" style="9"/>
    <col min="5369" max="5369" width="4.7109375" style="9" customWidth="1"/>
    <col min="5370" max="5370" width="10.140625" style="9" customWidth="1"/>
    <col min="5371" max="5371" width="14.85546875" style="9" customWidth="1"/>
    <col min="5372" max="5372" width="6.28515625" style="9" customWidth="1"/>
    <col min="5373" max="5373" width="9.5703125" style="9" customWidth="1"/>
    <col min="5374" max="5374" width="8.85546875" style="9" customWidth="1"/>
    <col min="5375" max="5375" width="5.7109375" style="9" customWidth="1"/>
    <col min="5376" max="5376" width="5.5703125" style="9" customWidth="1"/>
    <col min="5377" max="5377" width="5.7109375" style="9" customWidth="1"/>
    <col min="5378" max="5378" width="4.85546875" style="9" customWidth="1"/>
    <col min="5379" max="5379" width="4.7109375" style="9" customWidth="1"/>
    <col min="5380" max="5381" width="4.85546875" style="9" customWidth="1"/>
    <col min="5382" max="5382" width="5.5703125" style="9" customWidth="1"/>
    <col min="5383" max="5384" width="5.42578125" style="9" customWidth="1"/>
    <col min="5385" max="5385" width="3.7109375" style="9" customWidth="1"/>
    <col min="5386" max="5387" width="3.85546875" style="9" customWidth="1"/>
    <col min="5388" max="5388" width="3.5703125" style="9" customWidth="1"/>
    <col min="5389" max="5390" width="7.140625" style="9" customWidth="1"/>
    <col min="5391" max="5391" width="8.5703125" style="9" customWidth="1"/>
    <col min="5392" max="5392" width="12.5703125" style="9" customWidth="1"/>
    <col min="5393" max="5393" width="7.28515625" style="9" customWidth="1"/>
    <col min="5394" max="5396" width="9.140625" style="9" customWidth="1"/>
    <col min="5397" max="5397" width="10.7109375" style="9" customWidth="1"/>
    <col min="5398" max="5624" width="9.140625" style="9"/>
    <col min="5625" max="5625" width="4.7109375" style="9" customWidth="1"/>
    <col min="5626" max="5626" width="10.140625" style="9" customWidth="1"/>
    <col min="5627" max="5627" width="14.85546875" style="9" customWidth="1"/>
    <col min="5628" max="5628" width="6.28515625" style="9" customWidth="1"/>
    <col min="5629" max="5629" width="9.5703125" style="9" customWidth="1"/>
    <col min="5630" max="5630" width="8.85546875" style="9" customWidth="1"/>
    <col min="5631" max="5631" width="5.7109375" style="9" customWidth="1"/>
    <col min="5632" max="5632" width="5.5703125" style="9" customWidth="1"/>
    <col min="5633" max="5633" width="5.7109375" style="9" customWidth="1"/>
    <col min="5634" max="5634" width="4.85546875" style="9" customWidth="1"/>
    <col min="5635" max="5635" width="4.7109375" style="9" customWidth="1"/>
    <col min="5636" max="5637" width="4.85546875" style="9" customWidth="1"/>
    <col min="5638" max="5638" width="5.5703125" style="9" customWidth="1"/>
    <col min="5639" max="5640" width="5.42578125" style="9" customWidth="1"/>
    <col min="5641" max="5641" width="3.7109375" style="9" customWidth="1"/>
    <col min="5642" max="5643" width="3.85546875" style="9" customWidth="1"/>
    <col min="5644" max="5644" width="3.5703125" style="9" customWidth="1"/>
    <col min="5645" max="5646" width="7.140625" style="9" customWidth="1"/>
    <col min="5647" max="5647" width="8.5703125" style="9" customWidth="1"/>
    <col min="5648" max="5648" width="12.5703125" style="9" customWidth="1"/>
    <col min="5649" max="5649" width="7.28515625" style="9" customWidth="1"/>
    <col min="5650" max="5652" width="9.140625" style="9" customWidth="1"/>
    <col min="5653" max="5653" width="10.7109375" style="9" customWidth="1"/>
    <col min="5654" max="5880" width="9.140625" style="9"/>
    <col min="5881" max="5881" width="4.7109375" style="9" customWidth="1"/>
    <col min="5882" max="5882" width="10.140625" style="9" customWidth="1"/>
    <col min="5883" max="5883" width="14.85546875" style="9" customWidth="1"/>
    <col min="5884" max="5884" width="6.28515625" style="9" customWidth="1"/>
    <col min="5885" max="5885" width="9.5703125" style="9" customWidth="1"/>
    <col min="5886" max="5886" width="8.85546875" style="9" customWidth="1"/>
    <col min="5887" max="5887" width="5.7109375" style="9" customWidth="1"/>
    <col min="5888" max="5888" width="5.5703125" style="9" customWidth="1"/>
    <col min="5889" max="5889" width="5.7109375" style="9" customWidth="1"/>
    <col min="5890" max="5890" width="4.85546875" style="9" customWidth="1"/>
    <col min="5891" max="5891" width="4.7109375" style="9" customWidth="1"/>
    <col min="5892" max="5893" width="4.85546875" style="9" customWidth="1"/>
    <col min="5894" max="5894" width="5.5703125" style="9" customWidth="1"/>
    <col min="5895" max="5896" width="5.42578125" style="9" customWidth="1"/>
    <col min="5897" max="5897" width="3.7109375" style="9" customWidth="1"/>
    <col min="5898" max="5899" width="3.85546875" style="9" customWidth="1"/>
    <col min="5900" max="5900" width="3.5703125" style="9" customWidth="1"/>
    <col min="5901" max="5902" width="7.140625" style="9" customWidth="1"/>
    <col min="5903" max="5903" width="8.5703125" style="9" customWidth="1"/>
    <col min="5904" max="5904" width="12.5703125" style="9" customWidth="1"/>
    <col min="5905" max="5905" width="7.28515625" style="9" customWidth="1"/>
    <col min="5906" max="5908" width="9.140625" style="9" customWidth="1"/>
    <col min="5909" max="5909" width="10.7109375" style="9" customWidth="1"/>
    <col min="5910" max="6136" width="9.140625" style="9"/>
    <col min="6137" max="6137" width="4.7109375" style="9" customWidth="1"/>
    <col min="6138" max="6138" width="10.140625" style="9" customWidth="1"/>
    <col min="6139" max="6139" width="14.85546875" style="9" customWidth="1"/>
    <col min="6140" max="6140" width="6.28515625" style="9" customWidth="1"/>
    <col min="6141" max="6141" width="9.5703125" style="9" customWidth="1"/>
    <col min="6142" max="6142" width="8.85546875" style="9" customWidth="1"/>
    <col min="6143" max="6143" width="5.7109375" style="9" customWidth="1"/>
    <col min="6144" max="6144" width="5.5703125" style="9" customWidth="1"/>
    <col min="6145" max="6145" width="5.7109375" style="9" customWidth="1"/>
    <col min="6146" max="6146" width="4.85546875" style="9" customWidth="1"/>
    <col min="6147" max="6147" width="4.7109375" style="9" customWidth="1"/>
    <col min="6148" max="6149" width="4.85546875" style="9" customWidth="1"/>
    <col min="6150" max="6150" width="5.5703125" style="9" customWidth="1"/>
    <col min="6151" max="6152" width="5.42578125" style="9" customWidth="1"/>
    <col min="6153" max="6153" width="3.7109375" style="9" customWidth="1"/>
    <col min="6154" max="6155" width="3.85546875" style="9" customWidth="1"/>
    <col min="6156" max="6156" width="3.5703125" style="9" customWidth="1"/>
    <col min="6157" max="6158" width="7.140625" style="9" customWidth="1"/>
    <col min="6159" max="6159" width="8.5703125" style="9" customWidth="1"/>
    <col min="6160" max="6160" width="12.5703125" style="9" customWidth="1"/>
    <col min="6161" max="6161" width="7.28515625" style="9" customWidth="1"/>
    <col min="6162" max="6164" width="9.140625" style="9" customWidth="1"/>
    <col min="6165" max="6165" width="10.7109375" style="9" customWidth="1"/>
    <col min="6166" max="6392" width="9.140625" style="9"/>
    <col min="6393" max="6393" width="4.7109375" style="9" customWidth="1"/>
    <col min="6394" max="6394" width="10.140625" style="9" customWidth="1"/>
    <col min="6395" max="6395" width="14.85546875" style="9" customWidth="1"/>
    <col min="6396" max="6396" width="6.28515625" style="9" customWidth="1"/>
    <col min="6397" max="6397" width="9.5703125" style="9" customWidth="1"/>
    <col min="6398" max="6398" width="8.85546875" style="9" customWidth="1"/>
    <col min="6399" max="6399" width="5.7109375" style="9" customWidth="1"/>
    <col min="6400" max="6400" width="5.5703125" style="9" customWidth="1"/>
    <col min="6401" max="6401" width="5.7109375" style="9" customWidth="1"/>
    <col min="6402" max="6402" width="4.85546875" style="9" customWidth="1"/>
    <col min="6403" max="6403" width="4.7109375" style="9" customWidth="1"/>
    <col min="6404" max="6405" width="4.85546875" style="9" customWidth="1"/>
    <col min="6406" max="6406" width="5.5703125" style="9" customWidth="1"/>
    <col min="6407" max="6408" width="5.42578125" style="9" customWidth="1"/>
    <col min="6409" max="6409" width="3.7109375" style="9" customWidth="1"/>
    <col min="6410" max="6411" width="3.85546875" style="9" customWidth="1"/>
    <col min="6412" max="6412" width="3.5703125" style="9" customWidth="1"/>
    <col min="6413" max="6414" width="7.140625" style="9" customWidth="1"/>
    <col min="6415" max="6415" width="8.5703125" style="9" customWidth="1"/>
    <col min="6416" max="6416" width="12.5703125" style="9" customWidth="1"/>
    <col min="6417" max="6417" width="7.28515625" style="9" customWidth="1"/>
    <col min="6418" max="6420" width="9.140625" style="9" customWidth="1"/>
    <col min="6421" max="6421" width="10.7109375" style="9" customWidth="1"/>
    <col min="6422" max="6648" width="9.140625" style="9"/>
    <col min="6649" max="6649" width="4.7109375" style="9" customWidth="1"/>
    <col min="6650" max="6650" width="10.140625" style="9" customWidth="1"/>
    <col min="6651" max="6651" width="14.85546875" style="9" customWidth="1"/>
    <col min="6652" max="6652" width="6.28515625" style="9" customWidth="1"/>
    <col min="6653" max="6653" width="9.5703125" style="9" customWidth="1"/>
    <col min="6654" max="6654" width="8.85546875" style="9" customWidth="1"/>
    <col min="6655" max="6655" width="5.7109375" style="9" customWidth="1"/>
    <col min="6656" max="6656" width="5.5703125" style="9" customWidth="1"/>
    <col min="6657" max="6657" width="5.7109375" style="9" customWidth="1"/>
    <col min="6658" max="6658" width="4.85546875" style="9" customWidth="1"/>
    <col min="6659" max="6659" width="4.7109375" style="9" customWidth="1"/>
    <col min="6660" max="6661" width="4.85546875" style="9" customWidth="1"/>
    <col min="6662" max="6662" width="5.5703125" style="9" customWidth="1"/>
    <col min="6663" max="6664" width="5.42578125" style="9" customWidth="1"/>
    <col min="6665" max="6665" width="3.7109375" style="9" customWidth="1"/>
    <col min="6666" max="6667" width="3.85546875" style="9" customWidth="1"/>
    <col min="6668" max="6668" width="3.5703125" style="9" customWidth="1"/>
    <col min="6669" max="6670" width="7.140625" style="9" customWidth="1"/>
    <col min="6671" max="6671" width="8.5703125" style="9" customWidth="1"/>
    <col min="6672" max="6672" width="12.5703125" style="9" customWidth="1"/>
    <col min="6673" max="6673" width="7.28515625" style="9" customWidth="1"/>
    <col min="6674" max="6676" width="9.140625" style="9" customWidth="1"/>
    <col min="6677" max="6677" width="10.7109375" style="9" customWidth="1"/>
    <col min="6678" max="6904" width="9.140625" style="9"/>
    <col min="6905" max="6905" width="4.7109375" style="9" customWidth="1"/>
    <col min="6906" max="6906" width="10.140625" style="9" customWidth="1"/>
    <col min="6907" max="6907" width="14.85546875" style="9" customWidth="1"/>
    <col min="6908" max="6908" width="6.28515625" style="9" customWidth="1"/>
    <col min="6909" max="6909" width="9.5703125" style="9" customWidth="1"/>
    <col min="6910" max="6910" width="8.85546875" style="9" customWidth="1"/>
    <col min="6911" max="6911" width="5.7109375" style="9" customWidth="1"/>
    <col min="6912" max="6912" width="5.5703125" style="9" customWidth="1"/>
    <col min="6913" max="6913" width="5.7109375" style="9" customWidth="1"/>
    <col min="6914" max="6914" width="4.85546875" style="9" customWidth="1"/>
    <col min="6915" max="6915" width="4.7109375" style="9" customWidth="1"/>
    <col min="6916" max="6917" width="4.85546875" style="9" customWidth="1"/>
    <col min="6918" max="6918" width="5.5703125" style="9" customWidth="1"/>
    <col min="6919" max="6920" width="5.42578125" style="9" customWidth="1"/>
    <col min="6921" max="6921" width="3.7109375" style="9" customWidth="1"/>
    <col min="6922" max="6923" width="3.85546875" style="9" customWidth="1"/>
    <col min="6924" max="6924" width="3.5703125" style="9" customWidth="1"/>
    <col min="6925" max="6926" width="7.140625" style="9" customWidth="1"/>
    <col min="6927" max="6927" width="8.5703125" style="9" customWidth="1"/>
    <col min="6928" max="6928" width="12.5703125" style="9" customWidth="1"/>
    <col min="6929" max="6929" width="7.28515625" style="9" customWidth="1"/>
    <col min="6930" max="6932" width="9.140625" style="9" customWidth="1"/>
    <col min="6933" max="6933" width="10.7109375" style="9" customWidth="1"/>
    <col min="6934" max="7160" width="9.140625" style="9"/>
    <col min="7161" max="7161" width="4.7109375" style="9" customWidth="1"/>
    <col min="7162" max="7162" width="10.140625" style="9" customWidth="1"/>
    <col min="7163" max="7163" width="14.85546875" style="9" customWidth="1"/>
    <col min="7164" max="7164" width="6.28515625" style="9" customWidth="1"/>
    <col min="7165" max="7165" width="9.5703125" style="9" customWidth="1"/>
    <col min="7166" max="7166" width="8.85546875" style="9" customWidth="1"/>
    <col min="7167" max="7167" width="5.7109375" style="9" customWidth="1"/>
    <col min="7168" max="7168" width="5.5703125" style="9" customWidth="1"/>
    <col min="7169" max="7169" width="5.7109375" style="9" customWidth="1"/>
    <col min="7170" max="7170" width="4.85546875" style="9" customWidth="1"/>
    <col min="7171" max="7171" width="4.7109375" style="9" customWidth="1"/>
    <col min="7172" max="7173" width="4.85546875" style="9" customWidth="1"/>
    <col min="7174" max="7174" width="5.5703125" style="9" customWidth="1"/>
    <col min="7175" max="7176" width="5.42578125" style="9" customWidth="1"/>
    <col min="7177" max="7177" width="3.7109375" style="9" customWidth="1"/>
    <col min="7178" max="7179" width="3.85546875" style="9" customWidth="1"/>
    <col min="7180" max="7180" width="3.5703125" style="9" customWidth="1"/>
    <col min="7181" max="7182" width="7.140625" style="9" customWidth="1"/>
    <col min="7183" max="7183" width="8.5703125" style="9" customWidth="1"/>
    <col min="7184" max="7184" width="12.5703125" style="9" customWidth="1"/>
    <col min="7185" max="7185" width="7.28515625" style="9" customWidth="1"/>
    <col min="7186" max="7188" width="9.140625" style="9" customWidth="1"/>
    <col min="7189" max="7189" width="10.7109375" style="9" customWidth="1"/>
    <col min="7190" max="7416" width="9.140625" style="9"/>
    <col min="7417" max="7417" width="4.7109375" style="9" customWidth="1"/>
    <col min="7418" max="7418" width="10.140625" style="9" customWidth="1"/>
    <col min="7419" max="7419" width="14.85546875" style="9" customWidth="1"/>
    <col min="7420" max="7420" width="6.28515625" style="9" customWidth="1"/>
    <col min="7421" max="7421" width="9.5703125" style="9" customWidth="1"/>
    <col min="7422" max="7422" width="8.85546875" style="9" customWidth="1"/>
    <col min="7423" max="7423" width="5.7109375" style="9" customWidth="1"/>
    <col min="7424" max="7424" width="5.5703125" style="9" customWidth="1"/>
    <col min="7425" max="7425" width="5.7109375" style="9" customWidth="1"/>
    <col min="7426" max="7426" width="4.85546875" style="9" customWidth="1"/>
    <col min="7427" max="7427" width="4.7109375" style="9" customWidth="1"/>
    <col min="7428" max="7429" width="4.85546875" style="9" customWidth="1"/>
    <col min="7430" max="7430" width="5.5703125" style="9" customWidth="1"/>
    <col min="7431" max="7432" width="5.42578125" style="9" customWidth="1"/>
    <col min="7433" max="7433" width="3.7109375" style="9" customWidth="1"/>
    <col min="7434" max="7435" width="3.85546875" style="9" customWidth="1"/>
    <col min="7436" max="7436" width="3.5703125" style="9" customWidth="1"/>
    <col min="7437" max="7438" width="7.140625" style="9" customWidth="1"/>
    <col min="7439" max="7439" width="8.5703125" style="9" customWidth="1"/>
    <col min="7440" max="7440" width="12.5703125" style="9" customWidth="1"/>
    <col min="7441" max="7441" width="7.28515625" style="9" customWidth="1"/>
    <col min="7442" max="7444" width="9.140625" style="9" customWidth="1"/>
    <col min="7445" max="7445" width="10.7109375" style="9" customWidth="1"/>
    <col min="7446" max="7672" width="9.140625" style="9"/>
    <col min="7673" max="7673" width="4.7109375" style="9" customWidth="1"/>
    <col min="7674" max="7674" width="10.140625" style="9" customWidth="1"/>
    <col min="7675" max="7675" width="14.85546875" style="9" customWidth="1"/>
    <col min="7676" max="7676" width="6.28515625" style="9" customWidth="1"/>
    <col min="7677" max="7677" width="9.5703125" style="9" customWidth="1"/>
    <col min="7678" max="7678" width="8.85546875" style="9" customWidth="1"/>
    <col min="7679" max="7679" width="5.7109375" style="9" customWidth="1"/>
    <col min="7680" max="7680" width="5.5703125" style="9" customWidth="1"/>
    <col min="7681" max="7681" width="5.7109375" style="9" customWidth="1"/>
    <col min="7682" max="7682" width="4.85546875" style="9" customWidth="1"/>
    <col min="7683" max="7683" width="4.7109375" style="9" customWidth="1"/>
    <col min="7684" max="7685" width="4.85546875" style="9" customWidth="1"/>
    <col min="7686" max="7686" width="5.5703125" style="9" customWidth="1"/>
    <col min="7687" max="7688" width="5.42578125" style="9" customWidth="1"/>
    <col min="7689" max="7689" width="3.7109375" style="9" customWidth="1"/>
    <col min="7690" max="7691" width="3.85546875" style="9" customWidth="1"/>
    <col min="7692" max="7692" width="3.5703125" style="9" customWidth="1"/>
    <col min="7693" max="7694" width="7.140625" style="9" customWidth="1"/>
    <col min="7695" max="7695" width="8.5703125" style="9" customWidth="1"/>
    <col min="7696" max="7696" width="12.5703125" style="9" customWidth="1"/>
    <col min="7697" max="7697" width="7.28515625" style="9" customWidth="1"/>
    <col min="7698" max="7700" width="9.140625" style="9" customWidth="1"/>
    <col min="7701" max="7701" width="10.7109375" style="9" customWidth="1"/>
    <col min="7702" max="7928" width="9.140625" style="9"/>
    <col min="7929" max="7929" width="4.7109375" style="9" customWidth="1"/>
    <col min="7930" max="7930" width="10.140625" style="9" customWidth="1"/>
    <col min="7931" max="7931" width="14.85546875" style="9" customWidth="1"/>
    <col min="7932" max="7932" width="6.28515625" style="9" customWidth="1"/>
    <col min="7933" max="7933" width="9.5703125" style="9" customWidth="1"/>
    <col min="7934" max="7934" width="8.85546875" style="9" customWidth="1"/>
    <col min="7935" max="7935" width="5.7109375" style="9" customWidth="1"/>
    <col min="7936" max="7936" width="5.5703125" style="9" customWidth="1"/>
    <col min="7937" max="7937" width="5.7109375" style="9" customWidth="1"/>
    <col min="7938" max="7938" width="4.85546875" style="9" customWidth="1"/>
    <col min="7939" max="7939" width="4.7109375" style="9" customWidth="1"/>
    <col min="7940" max="7941" width="4.85546875" style="9" customWidth="1"/>
    <col min="7942" max="7942" width="5.5703125" style="9" customWidth="1"/>
    <col min="7943" max="7944" width="5.42578125" style="9" customWidth="1"/>
    <col min="7945" max="7945" width="3.7109375" style="9" customWidth="1"/>
    <col min="7946" max="7947" width="3.85546875" style="9" customWidth="1"/>
    <col min="7948" max="7948" width="3.5703125" style="9" customWidth="1"/>
    <col min="7949" max="7950" width="7.140625" style="9" customWidth="1"/>
    <col min="7951" max="7951" width="8.5703125" style="9" customWidth="1"/>
    <col min="7952" max="7952" width="12.5703125" style="9" customWidth="1"/>
    <col min="7953" max="7953" width="7.28515625" style="9" customWidth="1"/>
    <col min="7954" max="7956" width="9.140625" style="9" customWidth="1"/>
    <col min="7957" max="7957" width="10.7109375" style="9" customWidth="1"/>
    <col min="7958" max="8184" width="9.140625" style="9"/>
    <col min="8185" max="8185" width="4.7109375" style="9" customWidth="1"/>
    <col min="8186" max="8186" width="10.140625" style="9" customWidth="1"/>
    <col min="8187" max="8187" width="14.85546875" style="9" customWidth="1"/>
    <col min="8188" max="8188" width="6.28515625" style="9" customWidth="1"/>
    <col min="8189" max="8189" width="9.5703125" style="9" customWidth="1"/>
    <col min="8190" max="8190" width="8.85546875" style="9" customWidth="1"/>
    <col min="8191" max="8191" width="5.7109375" style="9" customWidth="1"/>
    <col min="8192" max="8192" width="5.5703125" style="9" customWidth="1"/>
    <col min="8193" max="8193" width="5.7109375" style="9" customWidth="1"/>
    <col min="8194" max="8194" width="4.85546875" style="9" customWidth="1"/>
    <col min="8195" max="8195" width="4.7109375" style="9" customWidth="1"/>
    <col min="8196" max="8197" width="4.85546875" style="9" customWidth="1"/>
    <col min="8198" max="8198" width="5.5703125" style="9" customWidth="1"/>
    <col min="8199" max="8200" width="5.42578125" style="9" customWidth="1"/>
    <col min="8201" max="8201" width="3.7109375" style="9" customWidth="1"/>
    <col min="8202" max="8203" width="3.85546875" style="9" customWidth="1"/>
    <col min="8204" max="8204" width="3.5703125" style="9" customWidth="1"/>
    <col min="8205" max="8206" width="7.140625" style="9" customWidth="1"/>
    <col min="8207" max="8207" width="8.5703125" style="9" customWidth="1"/>
    <col min="8208" max="8208" width="12.5703125" style="9" customWidth="1"/>
    <col min="8209" max="8209" width="7.28515625" style="9" customWidth="1"/>
    <col min="8210" max="8212" width="9.140625" style="9" customWidth="1"/>
    <col min="8213" max="8213" width="10.7109375" style="9" customWidth="1"/>
    <col min="8214" max="8440" width="9.140625" style="9"/>
    <col min="8441" max="8441" width="4.7109375" style="9" customWidth="1"/>
    <col min="8442" max="8442" width="10.140625" style="9" customWidth="1"/>
    <col min="8443" max="8443" width="14.85546875" style="9" customWidth="1"/>
    <col min="8444" max="8444" width="6.28515625" style="9" customWidth="1"/>
    <col min="8445" max="8445" width="9.5703125" style="9" customWidth="1"/>
    <col min="8446" max="8446" width="8.85546875" style="9" customWidth="1"/>
    <col min="8447" max="8447" width="5.7109375" style="9" customWidth="1"/>
    <col min="8448" max="8448" width="5.5703125" style="9" customWidth="1"/>
    <col min="8449" max="8449" width="5.7109375" style="9" customWidth="1"/>
    <col min="8450" max="8450" width="4.85546875" style="9" customWidth="1"/>
    <col min="8451" max="8451" width="4.7109375" style="9" customWidth="1"/>
    <col min="8452" max="8453" width="4.85546875" style="9" customWidth="1"/>
    <col min="8454" max="8454" width="5.5703125" style="9" customWidth="1"/>
    <col min="8455" max="8456" width="5.42578125" style="9" customWidth="1"/>
    <col min="8457" max="8457" width="3.7109375" style="9" customWidth="1"/>
    <col min="8458" max="8459" width="3.85546875" style="9" customWidth="1"/>
    <col min="8460" max="8460" width="3.5703125" style="9" customWidth="1"/>
    <col min="8461" max="8462" width="7.140625" style="9" customWidth="1"/>
    <col min="8463" max="8463" width="8.5703125" style="9" customWidth="1"/>
    <col min="8464" max="8464" width="12.5703125" style="9" customWidth="1"/>
    <col min="8465" max="8465" width="7.28515625" style="9" customWidth="1"/>
    <col min="8466" max="8468" width="9.140625" style="9" customWidth="1"/>
    <col min="8469" max="8469" width="10.7109375" style="9" customWidth="1"/>
    <col min="8470" max="8696" width="9.140625" style="9"/>
    <col min="8697" max="8697" width="4.7109375" style="9" customWidth="1"/>
    <col min="8698" max="8698" width="10.140625" style="9" customWidth="1"/>
    <col min="8699" max="8699" width="14.85546875" style="9" customWidth="1"/>
    <col min="8700" max="8700" width="6.28515625" style="9" customWidth="1"/>
    <col min="8701" max="8701" width="9.5703125" style="9" customWidth="1"/>
    <col min="8702" max="8702" width="8.85546875" style="9" customWidth="1"/>
    <col min="8703" max="8703" width="5.7109375" style="9" customWidth="1"/>
    <col min="8704" max="8704" width="5.5703125" style="9" customWidth="1"/>
    <col min="8705" max="8705" width="5.7109375" style="9" customWidth="1"/>
    <col min="8706" max="8706" width="4.85546875" style="9" customWidth="1"/>
    <col min="8707" max="8707" width="4.7109375" style="9" customWidth="1"/>
    <col min="8708" max="8709" width="4.85546875" style="9" customWidth="1"/>
    <col min="8710" max="8710" width="5.5703125" style="9" customWidth="1"/>
    <col min="8711" max="8712" width="5.42578125" style="9" customWidth="1"/>
    <col min="8713" max="8713" width="3.7109375" style="9" customWidth="1"/>
    <col min="8714" max="8715" width="3.85546875" style="9" customWidth="1"/>
    <col min="8716" max="8716" width="3.5703125" style="9" customWidth="1"/>
    <col min="8717" max="8718" width="7.140625" style="9" customWidth="1"/>
    <col min="8719" max="8719" width="8.5703125" style="9" customWidth="1"/>
    <col min="8720" max="8720" width="12.5703125" style="9" customWidth="1"/>
    <col min="8721" max="8721" width="7.28515625" style="9" customWidth="1"/>
    <col min="8722" max="8724" width="9.140625" style="9" customWidth="1"/>
    <col min="8725" max="8725" width="10.7109375" style="9" customWidth="1"/>
    <col min="8726" max="8952" width="9.140625" style="9"/>
    <col min="8953" max="8953" width="4.7109375" style="9" customWidth="1"/>
    <col min="8954" max="8954" width="10.140625" style="9" customWidth="1"/>
    <col min="8955" max="8955" width="14.85546875" style="9" customWidth="1"/>
    <col min="8956" max="8956" width="6.28515625" style="9" customWidth="1"/>
    <col min="8957" max="8957" width="9.5703125" style="9" customWidth="1"/>
    <col min="8958" max="8958" width="8.85546875" style="9" customWidth="1"/>
    <col min="8959" max="8959" width="5.7109375" style="9" customWidth="1"/>
    <col min="8960" max="8960" width="5.5703125" style="9" customWidth="1"/>
    <col min="8961" max="8961" width="5.7109375" style="9" customWidth="1"/>
    <col min="8962" max="8962" width="4.85546875" style="9" customWidth="1"/>
    <col min="8963" max="8963" width="4.7109375" style="9" customWidth="1"/>
    <col min="8964" max="8965" width="4.85546875" style="9" customWidth="1"/>
    <col min="8966" max="8966" width="5.5703125" style="9" customWidth="1"/>
    <col min="8967" max="8968" width="5.42578125" style="9" customWidth="1"/>
    <col min="8969" max="8969" width="3.7109375" style="9" customWidth="1"/>
    <col min="8970" max="8971" width="3.85546875" style="9" customWidth="1"/>
    <col min="8972" max="8972" width="3.5703125" style="9" customWidth="1"/>
    <col min="8973" max="8974" width="7.140625" style="9" customWidth="1"/>
    <col min="8975" max="8975" width="8.5703125" style="9" customWidth="1"/>
    <col min="8976" max="8976" width="12.5703125" style="9" customWidth="1"/>
    <col min="8977" max="8977" width="7.28515625" style="9" customWidth="1"/>
    <col min="8978" max="8980" width="9.140625" style="9" customWidth="1"/>
    <col min="8981" max="8981" width="10.7109375" style="9" customWidth="1"/>
    <col min="8982" max="9208" width="9.140625" style="9"/>
    <col min="9209" max="9209" width="4.7109375" style="9" customWidth="1"/>
    <col min="9210" max="9210" width="10.140625" style="9" customWidth="1"/>
    <col min="9211" max="9211" width="14.85546875" style="9" customWidth="1"/>
    <col min="9212" max="9212" width="6.28515625" style="9" customWidth="1"/>
    <col min="9213" max="9213" width="9.5703125" style="9" customWidth="1"/>
    <col min="9214" max="9214" width="8.85546875" style="9" customWidth="1"/>
    <col min="9215" max="9215" width="5.7109375" style="9" customWidth="1"/>
    <col min="9216" max="9216" width="5.5703125" style="9" customWidth="1"/>
    <col min="9217" max="9217" width="5.7109375" style="9" customWidth="1"/>
    <col min="9218" max="9218" width="4.85546875" style="9" customWidth="1"/>
    <col min="9219" max="9219" width="4.7109375" style="9" customWidth="1"/>
    <col min="9220" max="9221" width="4.85546875" style="9" customWidth="1"/>
    <col min="9222" max="9222" width="5.5703125" style="9" customWidth="1"/>
    <col min="9223" max="9224" width="5.42578125" style="9" customWidth="1"/>
    <col min="9225" max="9225" width="3.7109375" style="9" customWidth="1"/>
    <col min="9226" max="9227" width="3.85546875" style="9" customWidth="1"/>
    <col min="9228" max="9228" width="3.5703125" style="9" customWidth="1"/>
    <col min="9229" max="9230" width="7.140625" style="9" customWidth="1"/>
    <col min="9231" max="9231" width="8.5703125" style="9" customWidth="1"/>
    <col min="9232" max="9232" width="12.5703125" style="9" customWidth="1"/>
    <col min="9233" max="9233" width="7.28515625" style="9" customWidth="1"/>
    <col min="9234" max="9236" width="9.140625" style="9" customWidth="1"/>
    <col min="9237" max="9237" width="10.7109375" style="9" customWidth="1"/>
    <col min="9238" max="9464" width="9.140625" style="9"/>
    <col min="9465" max="9465" width="4.7109375" style="9" customWidth="1"/>
    <col min="9466" max="9466" width="10.140625" style="9" customWidth="1"/>
    <col min="9467" max="9467" width="14.85546875" style="9" customWidth="1"/>
    <col min="9468" max="9468" width="6.28515625" style="9" customWidth="1"/>
    <col min="9469" max="9469" width="9.5703125" style="9" customWidth="1"/>
    <col min="9470" max="9470" width="8.85546875" style="9" customWidth="1"/>
    <col min="9471" max="9471" width="5.7109375" style="9" customWidth="1"/>
    <col min="9472" max="9472" width="5.5703125" style="9" customWidth="1"/>
    <col min="9473" max="9473" width="5.7109375" style="9" customWidth="1"/>
    <col min="9474" max="9474" width="4.85546875" style="9" customWidth="1"/>
    <col min="9475" max="9475" width="4.7109375" style="9" customWidth="1"/>
    <col min="9476" max="9477" width="4.85546875" style="9" customWidth="1"/>
    <col min="9478" max="9478" width="5.5703125" style="9" customWidth="1"/>
    <col min="9479" max="9480" width="5.42578125" style="9" customWidth="1"/>
    <col min="9481" max="9481" width="3.7109375" style="9" customWidth="1"/>
    <col min="9482" max="9483" width="3.85546875" style="9" customWidth="1"/>
    <col min="9484" max="9484" width="3.5703125" style="9" customWidth="1"/>
    <col min="9485" max="9486" width="7.140625" style="9" customWidth="1"/>
    <col min="9487" max="9487" width="8.5703125" style="9" customWidth="1"/>
    <col min="9488" max="9488" width="12.5703125" style="9" customWidth="1"/>
    <col min="9489" max="9489" width="7.28515625" style="9" customWidth="1"/>
    <col min="9490" max="9492" width="9.140625" style="9" customWidth="1"/>
    <col min="9493" max="9493" width="10.7109375" style="9" customWidth="1"/>
    <col min="9494" max="9720" width="9.140625" style="9"/>
    <col min="9721" max="9721" width="4.7109375" style="9" customWidth="1"/>
    <col min="9722" max="9722" width="10.140625" style="9" customWidth="1"/>
    <col min="9723" max="9723" width="14.85546875" style="9" customWidth="1"/>
    <col min="9724" max="9724" width="6.28515625" style="9" customWidth="1"/>
    <col min="9725" max="9725" width="9.5703125" style="9" customWidth="1"/>
    <col min="9726" max="9726" width="8.85546875" style="9" customWidth="1"/>
    <col min="9727" max="9727" width="5.7109375" style="9" customWidth="1"/>
    <col min="9728" max="9728" width="5.5703125" style="9" customWidth="1"/>
    <col min="9729" max="9729" width="5.7109375" style="9" customWidth="1"/>
    <col min="9730" max="9730" width="4.85546875" style="9" customWidth="1"/>
    <col min="9731" max="9731" width="4.7109375" style="9" customWidth="1"/>
    <col min="9732" max="9733" width="4.85546875" style="9" customWidth="1"/>
    <col min="9734" max="9734" width="5.5703125" style="9" customWidth="1"/>
    <col min="9735" max="9736" width="5.42578125" style="9" customWidth="1"/>
    <col min="9737" max="9737" width="3.7109375" style="9" customWidth="1"/>
    <col min="9738" max="9739" width="3.85546875" style="9" customWidth="1"/>
    <col min="9740" max="9740" width="3.5703125" style="9" customWidth="1"/>
    <col min="9741" max="9742" width="7.140625" style="9" customWidth="1"/>
    <col min="9743" max="9743" width="8.5703125" style="9" customWidth="1"/>
    <col min="9744" max="9744" width="12.5703125" style="9" customWidth="1"/>
    <col min="9745" max="9745" width="7.28515625" style="9" customWidth="1"/>
    <col min="9746" max="9748" width="9.140625" style="9" customWidth="1"/>
    <col min="9749" max="9749" width="10.7109375" style="9" customWidth="1"/>
    <col min="9750" max="9976" width="9.140625" style="9"/>
    <col min="9977" max="9977" width="4.7109375" style="9" customWidth="1"/>
    <col min="9978" max="9978" width="10.140625" style="9" customWidth="1"/>
    <col min="9979" max="9979" width="14.85546875" style="9" customWidth="1"/>
    <col min="9980" max="9980" width="6.28515625" style="9" customWidth="1"/>
    <col min="9981" max="9981" width="9.5703125" style="9" customWidth="1"/>
    <col min="9982" max="9982" width="8.85546875" style="9" customWidth="1"/>
    <col min="9983" max="9983" width="5.7109375" style="9" customWidth="1"/>
    <col min="9984" max="9984" width="5.5703125" style="9" customWidth="1"/>
    <col min="9985" max="9985" width="5.7109375" style="9" customWidth="1"/>
    <col min="9986" max="9986" width="4.85546875" style="9" customWidth="1"/>
    <col min="9987" max="9987" width="4.7109375" style="9" customWidth="1"/>
    <col min="9988" max="9989" width="4.85546875" style="9" customWidth="1"/>
    <col min="9990" max="9990" width="5.5703125" style="9" customWidth="1"/>
    <col min="9991" max="9992" width="5.42578125" style="9" customWidth="1"/>
    <col min="9993" max="9993" width="3.7109375" style="9" customWidth="1"/>
    <col min="9994" max="9995" width="3.85546875" style="9" customWidth="1"/>
    <col min="9996" max="9996" width="3.5703125" style="9" customWidth="1"/>
    <col min="9997" max="9998" width="7.140625" style="9" customWidth="1"/>
    <col min="9999" max="9999" width="8.5703125" style="9" customWidth="1"/>
    <col min="10000" max="10000" width="12.5703125" style="9" customWidth="1"/>
    <col min="10001" max="10001" width="7.28515625" style="9" customWidth="1"/>
    <col min="10002" max="10004" width="9.140625" style="9" customWidth="1"/>
    <col min="10005" max="10005" width="10.7109375" style="9" customWidth="1"/>
    <col min="10006" max="10232" width="9.140625" style="9"/>
    <col min="10233" max="10233" width="4.7109375" style="9" customWidth="1"/>
    <col min="10234" max="10234" width="10.140625" style="9" customWidth="1"/>
    <col min="10235" max="10235" width="14.85546875" style="9" customWidth="1"/>
    <col min="10236" max="10236" width="6.28515625" style="9" customWidth="1"/>
    <col min="10237" max="10237" width="9.5703125" style="9" customWidth="1"/>
    <col min="10238" max="10238" width="8.85546875" style="9" customWidth="1"/>
    <col min="10239" max="10239" width="5.7109375" style="9" customWidth="1"/>
    <col min="10240" max="10240" width="5.5703125" style="9" customWidth="1"/>
    <col min="10241" max="10241" width="5.7109375" style="9" customWidth="1"/>
    <col min="10242" max="10242" width="4.85546875" style="9" customWidth="1"/>
    <col min="10243" max="10243" width="4.7109375" style="9" customWidth="1"/>
    <col min="10244" max="10245" width="4.85546875" style="9" customWidth="1"/>
    <col min="10246" max="10246" width="5.5703125" style="9" customWidth="1"/>
    <col min="10247" max="10248" width="5.42578125" style="9" customWidth="1"/>
    <col min="10249" max="10249" width="3.7109375" style="9" customWidth="1"/>
    <col min="10250" max="10251" width="3.85546875" style="9" customWidth="1"/>
    <col min="10252" max="10252" width="3.5703125" style="9" customWidth="1"/>
    <col min="10253" max="10254" width="7.140625" style="9" customWidth="1"/>
    <col min="10255" max="10255" width="8.5703125" style="9" customWidth="1"/>
    <col min="10256" max="10256" width="12.5703125" style="9" customWidth="1"/>
    <col min="10257" max="10257" width="7.28515625" style="9" customWidth="1"/>
    <col min="10258" max="10260" width="9.140625" style="9" customWidth="1"/>
    <col min="10261" max="10261" width="10.7109375" style="9" customWidth="1"/>
    <col min="10262" max="10488" width="9.140625" style="9"/>
    <col min="10489" max="10489" width="4.7109375" style="9" customWidth="1"/>
    <col min="10490" max="10490" width="10.140625" style="9" customWidth="1"/>
    <col min="10491" max="10491" width="14.85546875" style="9" customWidth="1"/>
    <col min="10492" max="10492" width="6.28515625" style="9" customWidth="1"/>
    <col min="10493" max="10493" width="9.5703125" style="9" customWidth="1"/>
    <col min="10494" max="10494" width="8.85546875" style="9" customWidth="1"/>
    <col min="10495" max="10495" width="5.7109375" style="9" customWidth="1"/>
    <col min="10496" max="10496" width="5.5703125" style="9" customWidth="1"/>
    <col min="10497" max="10497" width="5.7109375" style="9" customWidth="1"/>
    <col min="10498" max="10498" width="4.85546875" style="9" customWidth="1"/>
    <col min="10499" max="10499" width="4.7109375" style="9" customWidth="1"/>
    <col min="10500" max="10501" width="4.85546875" style="9" customWidth="1"/>
    <col min="10502" max="10502" width="5.5703125" style="9" customWidth="1"/>
    <col min="10503" max="10504" width="5.42578125" style="9" customWidth="1"/>
    <col min="10505" max="10505" width="3.7109375" style="9" customWidth="1"/>
    <col min="10506" max="10507" width="3.85546875" style="9" customWidth="1"/>
    <col min="10508" max="10508" width="3.5703125" style="9" customWidth="1"/>
    <col min="10509" max="10510" width="7.140625" style="9" customWidth="1"/>
    <col min="10511" max="10511" width="8.5703125" style="9" customWidth="1"/>
    <col min="10512" max="10512" width="12.5703125" style="9" customWidth="1"/>
    <col min="10513" max="10513" width="7.28515625" style="9" customWidth="1"/>
    <col min="10514" max="10516" width="9.140625" style="9" customWidth="1"/>
    <col min="10517" max="10517" width="10.7109375" style="9" customWidth="1"/>
    <col min="10518" max="10744" width="9.140625" style="9"/>
    <col min="10745" max="10745" width="4.7109375" style="9" customWidth="1"/>
    <col min="10746" max="10746" width="10.140625" style="9" customWidth="1"/>
    <col min="10747" max="10747" width="14.85546875" style="9" customWidth="1"/>
    <col min="10748" max="10748" width="6.28515625" style="9" customWidth="1"/>
    <col min="10749" max="10749" width="9.5703125" style="9" customWidth="1"/>
    <col min="10750" max="10750" width="8.85546875" style="9" customWidth="1"/>
    <col min="10751" max="10751" width="5.7109375" style="9" customWidth="1"/>
    <col min="10752" max="10752" width="5.5703125" style="9" customWidth="1"/>
    <col min="10753" max="10753" width="5.7109375" style="9" customWidth="1"/>
    <col min="10754" max="10754" width="4.85546875" style="9" customWidth="1"/>
    <col min="10755" max="10755" width="4.7109375" style="9" customWidth="1"/>
    <col min="10756" max="10757" width="4.85546875" style="9" customWidth="1"/>
    <col min="10758" max="10758" width="5.5703125" style="9" customWidth="1"/>
    <col min="10759" max="10760" width="5.42578125" style="9" customWidth="1"/>
    <col min="10761" max="10761" width="3.7109375" style="9" customWidth="1"/>
    <col min="10762" max="10763" width="3.85546875" style="9" customWidth="1"/>
    <col min="10764" max="10764" width="3.5703125" style="9" customWidth="1"/>
    <col min="10765" max="10766" width="7.140625" style="9" customWidth="1"/>
    <col min="10767" max="10767" width="8.5703125" style="9" customWidth="1"/>
    <col min="10768" max="10768" width="12.5703125" style="9" customWidth="1"/>
    <col min="10769" max="10769" width="7.28515625" style="9" customWidth="1"/>
    <col min="10770" max="10772" width="9.140625" style="9" customWidth="1"/>
    <col min="10773" max="10773" width="10.7109375" style="9" customWidth="1"/>
    <col min="10774" max="11000" width="9.140625" style="9"/>
    <col min="11001" max="11001" width="4.7109375" style="9" customWidth="1"/>
    <col min="11002" max="11002" width="10.140625" style="9" customWidth="1"/>
    <col min="11003" max="11003" width="14.85546875" style="9" customWidth="1"/>
    <col min="11004" max="11004" width="6.28515625" style="9" customWidth="1"/>
    <col min="11005" max="11005" width="9.5703125" style="9" customWidth="1"/>
    <col min="11006" max="11006" width="8.85546875" style="9" customWidth="1"/>
    <col min="11007" max="11007" width="5.7109375" style="9" customWidth="1"/>
    <col min="11008" max="11008" width="5.5703125" style="9" customWidth="1"/>
    <col min="11009" max="11009" width="5.7109375" style="9" customWidth="1"/>
    <col min="11010" max="11010" width="4.85546875" style="9" customWidth="1"/>
    <col min="11011" max="11011" width="4.7109375" style="9" customWidth="1"/>
    <col min="11012" max="11013" width="4.85546875" style="9" customWidth="1"/>
    <col min="11014" max="11014" width="5.5703125" style="9" customWidth="1"/>
    <col min="11015" max="11016" width="5.42578125" style="9" customWidth="1"/>
    <col min="11017" max="11017" width="3.7109375" style="9" customWidth="1"/>
    <col min="11018" max="11019" width="3.85546875" style="9" customWidth="1"/>
    <col min="11020" max="11020" width="3.5703125" style="9" customWidth="1"/>
    <col min="11021" max="11022" width="7.140625" style="9" customWidth="1"/>
    <col min="11023" max="11023" width="8.5703125" style="9" customWidth="1"/>
    <col min="11024" max="11024" width="12.5703125" style="9" customWidth="1"/>
    <col min="11025" max="11025" width="7.28515625" style="9" customWidth="1"/>
    <col min="11026" max="11028" width="9.140625" style="9" customWidth="1"/>
    <col min="11029" max="11029" width="10.7109375" style="9" customWidth="1"/>
    <col min="11030" max="11256" width="9.140625" style="9"/>
    <col min="11257" max="11257" width="4.7109375" style="9" customWidth="1"/>
    <col min="11258" max="11258" width="10.140625" style="9" customWidth="1"/>
    <col min="11259" max="11259" width="14.85546875" style="9" customWidth="1"/>
    <col min="11260" max="11260" width="6.28515625" style="9" customWidth="1"/>
    <col min="11261" max="11261" width="9.5703125" style="9" customWidth="1"/>
    <col min="11262" max="11262" width="8.85546875" style="9" customWidth="1"/>
    <col min="11263" max="11263" width="5.7109375" style="9" customWidth="1"/>
    <col min="11264" max="11264" width="5.5703125" style="9" customWidth="1"/>
    <col min="11265" max="11265" width="5.7109375" style="9" customWidth="1"/>
    <col min="11266" max="11266" width="4.85546875" style="9" customWidth="1"/>
    <col min="11267" max="11267" width="4.7109375" style="9" customWidth="1"/>
    <col min="11268" max="11269" width="4.85546875" style="9" customWidth="1"/>
    <col min="11270" max="11270" width="5.5703125" style="9" customWidth="1"/>
    <col min="11271" max="11272" width="5.42578125" style="9" customWidth="1"/>
    <col min="11273" max="11273" width="3.7109375" style="9" customWidth="1"/>
    <col min="11274" max="11275" width="3.85546875" style="9" customWidth="1"/>
    <col min="11276" max="11276" width="3.5703125" style="9" customWidth="1"/>
    <col min="11277" max="11278" width="7.140625" style="9" customWidth="1"/>
    <col min="11279" max="11279" width="8.5703125" style="9" customWidth="1"/>
    <col min="11280" max="11280" width="12.5703125" style="9" customWidth="1"/>
    <col min="11281" max="11281" width="7.28515625" style="9" customWidth="1"/>
    <col min="11282" max="11284" width="9.140625" style="9" customWidth="1"/>
    <col min="11285" max="11285" width="10.7109375" style="9" customWidth="1"/>
    <col min="11286" max="11512" width="9.140625" style="9"/>
    <col min="11513" max="11513" width="4.7109375" style="9" customWidth="1"/>
    <col min="11514" max="11514" width="10.140625" style="9" customWidth="1"/>
    <col min="11515" max="11515" width="14.85546875" style="9" customWidth="1"/>
    <col min="11516" max="11516" width="6.28515625" style="9" customWidth="1"/>
    <col min="11517" max="11517" width="9.5703125" style="9" customWidth="1"/>
    <col min="11518" max="11518" width="8.85546875" style="9" customWidth="1"/>
    <col min="11519" max="11519" width="5.7109375" style="9" customWidth="1"/>
    <col min="11520" max="11520" width="5.5703125" style="9" customWidth="1"/>
    <col min="11521" max="11521" width="5.7109375" style="9" customWidth="1"/>
    <col min="11522" max="11522" width="4.85546875" style="9" customWidth="1"/>
    <col min="11523" max="11523" width="4.7109375" style="9" customWidth="1"/>
    <col min="11524" max="11525" width="4.85546875" style="9" customWidth="1"/>
    <col min="11526" max="11526" width="5.5703125" style="9" customWidth="1"/>
    <col min="11527" max="11528" width="5.42578125" style="9" customWidth="1"/>
    <col min="11529" max="11529" width="3.7109375" style="9" customWidth="1"/>
    <col min="11530" max="11531" width="3.85546875" style="9" customWidth="1"/>
    <col min="11532" max="11532" width="3.5703125" style="9" customWidth="1"/>
    <col min="11533" max="11534" width="7.140625" style="9" customWidth="1"/>
    <col min="11535" max="11535" width="8.5703125" style="9" customWidth="1"/>
    <col min="11536" max="11536" width="12.5703125" style="9" customWidth="1"/>
    <col min="11537" max="11537" width="7.28515625" style="9" customWidth="1"/>
    <col min="11538" max="11540" width="9.140625" style="9" customWidth="1"/>
    <col min="11541" max="11541" width="10.7109375" style="9" customWidth="1"/>
    <col min="11542" max="11768" width="9.140625" style="9"/>
    <col min="11769" max="11769" width="4.7109375" style="9" customWidth="1"/>
    <col min="11770" max="11770" width="10.140625" style="9" customWidth="1"/>
    <col min="11771" max="11771" width="14.85546875" style="9" customWidth="1"/>
    <col min="11772" max="11772" width="6.28515625" style="9" customWidth="1"/>
    <col min="11773" max="11773" width="9.5703125" style="9" customWidth="1"/>
    <col min="11774" max="11774" width="8.85546875" style="9" customWidth="1"/>
    <col min="11775" max="11775" width="5.7109375" style="9" customWidth="1"/>
    <col min="11776" max="11776" width="5.5703125" style="9" customWidth="1"/>
    <col min="11777" max="11777" width="5.7109375" style="9" customWidth="1"/>
    <col min="11778" max="11778" width="4.85546875" style="9" customWidth="1"/>
    <col min="11779" max="11779" width="4.7109375" style="9" customWidth="1"/>
    <col min="11780" max="11781" width="4.85546875" style="9" customWidth="1"/>
    <col min="11782" max="11782" width="5.5703125" style="9" customWidth="1"/>
    <col min="11783" max="11784" width="5.42578125" style="9" customWidth="1"/>
    <col min="11785" max="11785" width="3.7109375" style="9" customWidth="1"/>
    <col min="11786" max="11787" width="3.85546875" style="9" customWidth="1"/>
    <col min="11788" max="11788" width="3.5703125" style="9" customWidth="1"/>
    <col min="11789" max="11790" width="7.140625" style="9" customWidth="1"/>
    <col min="11791" max="11791" width="8.5703125" style="9" customWidth="1"/>
    <col min="11792" max="11792" width="12.5703125" style="9" customWidth="1"/>
    <col min="11793" max="11793" width="7.28515625" style="9" customWidth="1"/>
    <col min="11794" max="11796" width="9.140625" style="9" customWidth="1"/>
    <col min="11797" max="11797" width="10.7109375" style="9" customWidth="1"/>
    <col min="11798" max="12024" width="9.140625" style="9"/>
    <col min="12025" max="12025" width="4.7109375" style="9" customWidth="1"/>
    <col min="12026" max="12026" width="10.140625" style="9" customWidth="1"/>
    <col min="12027" max="12027" width="14.85546875" style="9" customWidth="1"/>
    <col min="12028" max="12028" width="6.28515625" style="9" customWidth="1"/>
    <col min="12029" max="12029" width="9.5703125" style="9" customWidth="1"/>
    <col min="12030" max="12030" width="8.85546875" style="9" customWidth="1"/>
    <col min="12031" max="12031" width="5.7109375" style="9" customWidth="1"/>
    <col min="12032" max="12032" width="5.5703125" style="9" customWidth="1"/>
    <col min="12033" max="12033" width="5.7109375" style="9" customWidth="1"/>
    <col min="12034" max="12034" width="4.85546875" style="9" customWidth="1"/>
    <col min="12035" max="12035" width="4.7109375" style="9" customWidth="1"/>
    <col min="12036" max="12037" width="4.85546875" style="9" customWidth="1"/>
    <col min="12038" max="12038" width="5.5703125" style="9" customWidth="1"/>
    <col min="12039" max="12040" width="5.42578125" style="9" customWidth="1"/>
    <col min="12041" max="12041" width="3.7109375" style="9" customWidth="1"/>
    <col min="12042" max="12043" width="3.85546875" style="9" customWidth="1"/>
    <col min="12044" max="12044" width="3.5703125" style="9" customWidth="1"/>
    <col min="12045" max="12046" width="7.140625" style="9" customWidth="1"/>
    <col min="12047" max="12047" width="8.5703125" style="9" customWidth="1"/>
    <col min="12048" max="12048" width="12.5703125" style="9" customWidth="1"/>
    <col min="12049" max="12049" width="7.28515625" style="9" customWidth="1"/>
    <col min="12050" max="12052" width="9.140625" style="9" customWidth="1"/>
    <col min="12053" max="12053" width="10.7109375" style="9" customWidth="1"/>
    <col min="12054" max="12280" width="9.140625" style="9"/>
    <col min="12281" max="12281" width="4.7109375" style="9" customWidth="1"/>
    <col min="12282" max="12282" width="10.140625" style="9" customWidth="1"/>
    <col min="12283" max="12283" width="14.85546875" style="9" customWidth="1"/>
    <col min="12284" max="12284" width="6.28515625" style="9" customWidth="1"/>
    <col min="12285" max="12285" width="9.5703125" style="9" customWidth="1"/>
    <col min="12286" max="12286" width="8.85546875" style="9" customWidth="1"/>
    <col min="12287" max="12287" width="5.7109375" style="9" customWidth="1"/>
    <col min="12288" max="12288" width="5.5703125" style="9" customWidth="1"/>
    <col min="12289" max="12289" width="5.7109375" style="9" customWidth="1"/>
    <col min="12290" max="12290" width="4.85546875" style="9" customWidth="1"/>
    <col min="12291" max="12291" width="4.7109375" style="9" customWidth="1"/>
    <col min="12292" max="12293" width="4.85546875" style="9" customWidth="1"/>
    <col min="12294" max="12294" width="5.5703125" style="9" customWidth="1"/>
    <col min="12295" max="12296" width="5.42578125" style="9" customWidth="1"/>
    <col min="12297" max="12297" width="3.7109375" style="9" customWidth="1"/>
    <col min="12298" max="12299" width="3.85546875" style="9" customWidth="1"/>
    <col min="12300" max="12300" width="3.5703125" style="9" customWidth="1"/>
    <col min="12301" max="12302" width="7.140625" style="9" customWidth="1"/>
    <col min="12303" max="12303" width="8.5703125" style="9" customWidth="1"/>
    <col min="12304" max="12304" width="12.5703125" style="9" customWidth="1"/>
    <col min="12305" max="12305" width="7.28515625" style="9" customWidth="1"/>
    <col min="12306" max="12308" width="9.140625" style="9" customWidth="1"/>
    <col min="12309" max="12309" width="10.7109375" style="9" customWidth="1"/>
    <col min="12310" max="12536" width="9.140625" style="9"/>
    <col min="12537" max="12537" width="4.7109375" style="9" customWidth="1"/>
    <col min="12538" max="12538" width="10.140625" style="9" customWidth="1"/>
    <col min="12539" max="12539" width="14.85546875" style="9" customWidth="1"/>
    <col min="12540" max="12540" width="6.28515625" style="9" customWidth="1"/>
    <col min="12541" max="12541" width="9.5703125" style="9" customWidth="1"/>
    <col min="12542" max="12542" width="8.85546875" style="9" customWidth="1"/>
    <col min="12543" max="12543" width="5.7109375" style="9" customWidth="1"/>
    <col min="12544" max="12544" width="5.5703125" style="9" customWidth="1"/>
    <col min="12545" max="12545" width="5.7109375" style="9" customWidth="1"/>
    <col min="12546" max="12546" width="4.85546875" style="9" customWidth="1"/>
    <col min="12547" max="12547" width="4.7109375" style="9" customWidth="1"/>
    <col min="12548" max="12549" width="4.85546875" style="9" customWidth="1"/>
    <col min="12550" max="12550" width="5.5703125" style="9" customWidth="1"/>
    <col min="12551" max="12552" width="5.42578125" style="9" customWidth="1"/>
    <col min="12553" max="12553" width="3.7109375" style="9" customWidth="1"/>
    <col min="12554" max="12555" width="3.85546875" style="9" customWidth="1"/>
    <col min="12556" max="12556" width="3.5703125" style="9" customWidth="1"/>
    <col min="12557" max="12558" width="7.140625" style="9" customWidth="1"/>
    <col min="12559" max="12559" width="8.5703125" style="9" customWidth="1"/>
    <col min="12560" max="12560" width="12.5703125" style="9" customWidth="1"/>
    <col min="12561" max="12561" width="7.28515625" style="9" customWidth="1"/>
    <col min="12562" max="12564" width="9.140625" style="9" customWidth="1"/>
    <col min="12565" max="12565" width="10.7109375" style="9" customWidth="1"/>
    <col min="12566" max="12792" width="9.140625" style="9"/>
    <col min="12793" max="12793" width="4.7109375" style="9" customWidth="1"/>
    <col min="12794" max="12794" width="10.140625" style="9" customWidth="1"/>
    <col min="12795" max="12795" width="14.85546875" style="9" customWidth="1"/>
    <col min="12796" max="12796" width="6.28515625" style="9" customWidth="1"/>
    <col min="12797" max="12797" width="9.5703125" style="9" customWidth="1"/>
    <col min="12798" max="12798" width="8.85546875" style="9" customWidth="1"/>
    <col min="12799" max="12799" width="5.7109375" style="9" customWidth="1"/>
    <col min="12800" max="12800" width="5.5703125" style="9" customWidth="1"/>
    <col min="12801" max="12801" width="5.7109375" style="9" customWidth="1"/>
    <col min="12802" max="12802" width="4.85546875" style="9" customWidth="1"/>
    <col min="12803" max="12803" width="4.7109375" style="9" customWidth="1"/>
    <col min="12804" max="12805" width="4.85546875" style="9" customWidth="1"/>
    <col min="12806" max="12806" width="5.5703125" style="9" customWidth="1"/>
    <col min="12807" max="12808" width="5.42578125" style="9" customWidth="1"/>
    <col min="12809" max="12809" width="3.7109375" style="9" customWidth="1"/>
    <col min="12810" max="12811" width="3.85546875" style="9" customWidth="1"/>
    <col min="12812" max="12812" width="3.5703125" style="9" customWidth="1"/>
    <col min="12813" max="12814" width="7.140625" style="9" customWidth="1"/>
    <col min="12815" max="12815" width="8.5703125" style="9" customWidth="1"/>
    <col min="12816" max="12816" width="12.5703125" style="9" customWidth="1"/>
    <col min="12817" max="12817" width="7.28515625" style="9" customWidth="1"/>
    <col min="12818" max="12820" width="9.140625" style="9" customWidth="1"/>
    <col min="12821" max="12821" width="10.7109375" style="9" customWidth="1"/>
    <col min="12822" max="13048" width="9.140625" style="9"/>
    <col min="13049" max="13049" width="4.7109375" style="9" customWidth="1"/>
    <col min="13050" max="13050" width="10.140625" style="9" customWidth="1"/>
    <col min="13051" max="13051" width="14.85546875" style="9" customWidth="1"/>
    <col min="13052" max="13052" width="6.28515625" style="9" customWidth="1"/>
    <col min="13053" max="13053" width="9.5703125" style="9" customWidth="1"/>
    <col min="13054" max="13054" width="8.85546875" style="9" customWidth="1"/>
    <col min="13055" max="13055" width="5.7109375" style="9" customWidth="1"/>
    <col min="13056" max="13056" width="5.5703125" style="9" customWidth="1"/>
    <col min="13057" max="13057" width="5.7109375" style="9" customWidth="1"/>
    <col min="13058" max="13058" width="4.85546875" style="9" customWidth="1"/>
    <col min="13059" max="13059" width="4.7109375" style="9" customWidth="1"/>
    <col min="13060" max="13061" width="4.85546875" style="9" customWidth="1"/>
    <col min="13062" max="13062" width="5.5703125" style="9" customWidth="1"/>
    <col min="13063" max="13064" width="5.42578125" style="9" customWidth="1"/>
    <col min="13065" max="13065" width="3.7109375" style="9" customWidth="1"/>
    <col min="13066" max="13067" width="3.85546875" style="9" customWidth="1"/>
    <col min="13068" max="13068" width="3.5703125" style="9" customWidth="1"/>
    <col min="13069" max="13070" width="7.140625" style="9" customWidth="1"/>
    <col min="13071" max="13071" width="8.5703125" style="9" customWidth="1"/>
    <col min="13072" max="13072" width="12.5703125" style="9" customWidth="1"/>
    <col min="13073" max="13073" width="7.28515625" style="9" customWidth="1"/>
    <col min="13074" max="13076" width="9.140625" style="9" customWidth="1"/>
    <col min="13077" max="13077" width="10.7109375" style="9" customWidth="1"/>
    <col min="13078" max="13304" width="9.140625" style="9"/>
    <col min="13305" max="13305" width="4.7109375" style="9" customWidth="1"/>
    <col min="13306" max="13306" width="10.140625" style="9" customWidth="1"/>
    <col min="13307" max="13307" width="14.85546875" style="9" customWidth="1"/>
    <col min="13308" max="13308" width="6.28515625" style="9" customWidth="1"/>
    <col min="13309" max="13309" width="9.5703125" style="9" customWidth="1"/>
    <col min="13310" max="13310" width="8.85546875" style="9" customWidth="1"/>
    <col min="13311" max="13311" width="5.7109375" style="9" customWidth="1"/>
    <col min="13312" max="13312" width="5.5703125" style="9" customWidth="1"/>
    <col min="13313" max="13313" width="5.7109375" style="9" customWidth="1"/>
    <col min="13314" max="13314" width="4.85546875" style="9" customWidth="1"/>
    <col min="13315" max="13315" width="4.7109375" style="9" customWidth="1"/>
    <col min="13316" max="13317" width="4.85546875" style="9" customWidth="1"/>
    <col min="13318" max="13318" width="5.5703125" style="9" customWidth="1"/>
    <col min="13319" max="13320" width="5.42578125" style="9" customWidth="1"/>
    <col min="13321" max="13321" width="3.7109375" style="9" customWidth="1"/>
    <col min="13322" max="13323" width="3.85546875" style="9" customWidth="1"/>
    <col min="13324" max="13324" width="3.5703125" style="9" customWidth="1"/>
    <col min="13325" max="13326" width="7.140625" style="9" customWidth="1"/>
    <col min="13327" max="13327" width="8.5703125" style="9" customWidth="1"/>
    <col min="13328" max="13328" width="12.5703125" style="9" customWidth="1"/>
    <col min="13329" max="13329" width="7.28515625" style="9" customWidth="1"/>
    <col min="13330" max="13332" width="9.140625" style="9" customWidth="1"/>
    <col min="13333" max="13333" width="10.7109375" style="9" customWidth="1"/>
    <col min="13334" max="13560" width="9.140625" style="9"/>
    <col min="13561" max="13561" width="4.7109375" style="9" customWidth="1"/>
    <col min="13562" max="13562" width="10.140625" style="9" customWidth="1"/>
    <col min="13563" max="13563" width="14.85546875" style="9" customWidth="1"/>
    <col min="13564" max="13564" width="6.28515625" style="9" customWidth="1"/>
    <col min="13565" max="13565" width="9.5703125" style="9" customWidth="1"/>
    <col min="13566" max="13566" width="8.85546875" style="9" customWidth="1"/>
    <col min="13567" max="13567" width="5.7109375" style="9" customWidth="1"/>
    <col min="13568" max="13568" width="5.5703125" style="9" customWidth="1"/>
    <col min="13569" max="13569" width="5.7109375" style="9" customWidth="1"/>
    <col min="13570" max="13570" width="4.85546875" style="9" customWidth="1"/>
    <col min="13571" max="13571" width="4.7109375" style="9" customWidth="1"/>
    <col min="13572" max="13573" width="4.85546875" style="9" customWidth="1"/>
    <col min="13574" max="13574" width="5.5703125" style="9" customWidth="1"/>
    <col min="13575" max="13576" width="5.42578125" style="9" customWidth="1"/>
    <col min="13577" max="13577" width="3.7109375" style="9" customWidth="1"/>
    <col min="13578" max="13579" width="3.85546875" style="9" customWidth="1"/>
    <col min="13580" max="13580" width="3.5703125" style="9" customWidth="1"/>
    <col min="13581" max="13582" width="7.140625" style="9" customWidth="1"/>
    <col min="13583" max="13583" width="8.5703125" style="9" customWidth="1"/>
    <col min="13584" max="13584" width="12.5703125" style="9" customWidth="1"/>
    <col min="13585" max="13585" width="7.28515625" style="9" customWidth="1"/>
    <col min="13586" max="13588" width="9.140625" style="9" customWidth="1"/>
    <col min="13589" max="13589" width="10.7109375" style="9" customWidth="1"/>
    <col min="13590" max="13816" width="9.140625" style="9"/>
    <col min="13817" max="13817" width="4.7109375" style="9" customWidth="1"/>
    <col min="13818" max="13818" width="10.140625" style="9" customWidth="1"/>
    <col min="13819" max="13819" width="14.85546875" style="9" customWidth="1"/>
    <col min="13820" max="13820" width="6.28515625" style="9" customWidth="1"/>
    <col min="13821" max="13821" width="9.5703125" style="9" customWidth="1"/>
    <col min="13822" max="13822" width="8.85546875" style="9" customWidth="1"/>
    <col min="13823" max="13823" width="5.7109375" style="9" customWidth="1"/>
    <col min="13824" max="13824" width="5.5703125" style="9" customWidth="1"/>
    <col min="13825" max="13825" width="5.7109375" style="9" customWidth="1"/>
    <col min="13826" max="13826" width="4.85546875" style="9" customWidth="1"/>
    <col min="13827" max="13827" width="4.7109375" style="9" customWidth="1"/>
    <col min="13828" max="13829" width="4.85546875" style="9" customWidth="1"/>
    <col min="13830" max="13830" width="5.5703125" style="9" customWidth="1"/>
    <col min="13831" max="13832" width="5.42578125" style="9" customWidth="1"/>
    <col min="13833" max="13833" width="3.7109375" style="9" customWidth="1"/>
    <col min="13834" max="13835" width="3.85546875" style="9" customWidth="1"/>
    <col min="13836" max="13836" width="3.5703125" style="9" customWidth="1"/>
    <col min="13837" max="13838" width="7.140625" style="9" customWidth="1"/>
    <col min="13839" max="13839" width="8.5703125" style="9" customWidth="1"/>
    <col min="13840" max="13840" width="12.5703125" style="9" customWidth="1"/>
    <col min="13841" max="13841" width="7.28515625" style="9" customWidth="1"/>
    <col min="13842" max="13844" width="9.140625" style="9" customWidth="1"/>
    <col min="13845" max="13845" width="10.7109375" style="9" customWidth="1"/>
    <col min="13846" max="14072" width="9.140625" style="9"/>
    <col min="14073" max="14073" width="4.7109375" style="9" customWidth="1"/>
    <col min="14074" max="14074" width="10.140625" style="9" customWidth="1"/>
    <col min="14075" max="14075" width="14.85546875" style="9" customWidth="1"/>
    <col min="14076" max="14076" width="6.28515625" style="9" customWidth="1"/>
    <col min="14077" max="14077" width="9.5703125" style="9" customWidth="1"/>
    <col min="14078" max="14078" width="8.85546875" style="9" customWidth="1"/>
    <col min="14079" max="14079" width="5.7109375" style="9" customWidth="1"/>
    <col min="14080" max="14080" width="5.5703125" style="9" customWidth="1"/>
    <col min="14081" max="14081" width="5.7109375" style="9" customWidth="1"/>
    <col min="14082" max="14082" width="4.85546875" style="9" customWidth="1"/>
    <col min="14083" max="14083" width="4.7109375" style="9" customWidth="1"/>
    <col min="14084" max="14085" width="4.85546875" style="9" customWidth="1"/>
    <col min="14086" max="14086" width="5.5703125" style="9" customWidth="1"/>
    <col min="14087" max="14088" width="5.42578125" style="9" customWidth="1"/>
    <col min="14089" max="14089" width="3.7109375" style="9" customWidth="1"/>
    <col min="14090" max="14091" width="3.85546875" style="9" customWidth="1"/>
    <col min="14092" max="14092" width="3.5703125" style="9" customWidth="1"/>
    <col min="14093" max="14094" width="7.140625" style="9" customWidth="1"/>
    <col min="14095" max="14095" width="8.5703125" style="9" customWidth="1"/>
    <col min="14096" max="14096" width="12.5703125" style="9" customWidth="1"/>
    <col min="14097" max="14097" width="7.28515625" style="9" customWidth="1"/>
    <col min="14098" max="14100" width="9.140625" style="9" customWidth="1"/>
    <col min="14101" max="14101" width="10.7109375" style="9" customWidth="1"/>
    <col min="14102" max="14328" width="9.140625" style="9"/>
    <col min="14329" max="14329" width="4.7109375" style="9" customWidth="1"/>
    <col min="14330" max="14330" width="10.140625" style="9" customWidth="1"/>
    <col min="14331" max="14331" width="14.85546875" style="9" customWidth="1"/>
    <col min="14332" max="14332" width="6.28515625" style="9" customWidth="1"/>
    <col min="14333" max="14333" width="9.5703125" style="9" customWidth="1"/>
    <col min="14334" max="14334" width="8.85546875" style="9" customWidth="1"/>
    <col min="14335" max="14335" width="5.7109375" style="9" customWidth="1"/>
    <col min="14336" max="14336" width="5.5703125" style="9" customWidth="1"/>
    <col min="14337" max="14337" width="5.7109375" style="9" customWidth="1"/>
    <col min="14338" max="14338" width="4.85546875" style="9" customWidth="1"/>
    <col min="14339" max="14339" width="4.7109375" style="9" customWidth="1"/>
    <col min="14340" max="14341" width="4.85546875" style="9" customWidth="1"/>
    <col min="14342" max="14342" width="5.5703125" style="9" customWidth="1"/>
    <col min="14343" max="14344" width="5.42578125" style="9" customWidth="1"/>
    <col min="14345" max="14345" width="3.7109375" style="9" customWidth="1"/>
    <col min="14346" max="14347" width="3.85546875" style="9" customWidth="1"/>
    <col min="14348" max="14348" width="3.5703125" style="9" customWidth="1"/>
    <col min="14349" max="14350" width="7.140625" style="9" customWidth="1"/>
    <col min="14351" max="14351" width="8.5703125" style="9" customWidth="1"/>
    <col min="14352" max="14352" width="12.5703125" style="9" customWidth="1"/>
    <col min="14353" max="14353" width="7.28515625" style="9" customWidth="1"/>
    <col min="14354" max="14356" width="9.140625" style="9" customWidth="1"/>
    <col min="14357" max="14357" width="10.7109375" style="9" customWidth="1"/>
    <col min="14358" max="14584" width="9.140625" style="9"/>
    <col min="14585" max="14585" width="4.7109375" style="9" customWidth="1"/>
    <col min="14586" max="14586" width="10.140625" style="9" customWidth="1"/>
    <col min="14587" max="14587" width="14.85546875" style="9" customWidth="1"/>
    <col min="14588" max="14588" width="6.28515625" style="9" customWidth="1"/>
    <col min="14589" max="14589" width="9.5703125" style="9" customWidth="1"/>
    <col min="14590" max="14590" width="8.85546875" style="9" customWidth="1"/>
    <col min="14591" max="14591" width="5.7109375" style="9" customWidth="1"/>
    <col min="14592" max="14592" width="5.5703125" style="9" customWidth="1"/>
    <col min="14593" max="14593" width="5.7109375" style="9" customWidth="1"/>
    <col min="14594" max="14594" width="4.85546875" style="9" customWidth="1"/>
    <col min="14595" max="14595" width="4.7109375" style="9" customWidth="1"/>
    <col min="14596" max="14597" width="4.85546875" style="9" customWidth="1"/>
    <col min="14598" max="14598" width="5.5703125" style="9" customWidth="1"/>
    <col min="14599" max="14600" width="5.42578125" style="9" customWidth="1"/>
    <col min="14601" max="14601" width="3.7109375" style="9" customWidth="1"/>
    <col min="14602" max="14603" width="3.85546875" style="9" customWidth="1"/>
    <col min="14604" max="14604" width="3.5703125" style="9" customWidth="1"/>
    <col min="14605" max="14606" width="7.140625" style="9" customWidth="1"/>
    <col min="14607" max="14607" width="8.5703125" style="9" customWidth="1"/>
    <col min="14608" max="14608" width="12.5703125" style="9" customWidth="1"/>
    <col min="14609" max="14609" width="7.28515625" style="9" customWidth="1"/>
    <col min="14610" max="14612" width="9.140625" style="9" customWidth="1"/>
    <col min="14613" max="14613" width="10.7109375" style="9" customWidth="1"/>
    <col min="14614" max="14840" width="9.140625" style="9"/>
    <col min="14841" max="14841" width="4.7109375" style="9" customWidth="1"/>
    <col min="14842" max="14842" width="10.140625" style="9" customWidth="1"/>
    <col min="14843" max="14843" width="14.85546875" style="9" customWidth="1"/>
    <col min="14844" max="14844" width="6.28515625" style="9" customWidth="1"/>
    <col min="14845" max="14845" width="9.5703125" style="9" customWidth="1"/>
    <col min="14846" max="14846" width="8.85546875" style="9" customWidth="1"/>
    <col min="14847" max="14847" width="5.7109375" style="9" customWidth="1"/>
    <col min="14848" max="14848" width="5.5703125" style="9" customWidth="1"/>
    <col min="14849" max="14849" width="5.7109375" style="9" customWidth="1"/>
    <col min="14850" max="14850" width="4.85546875" style="9" customWidth="1"/>
    <col min="14851" max="14851" width="4.7109375" style="9" customWidth="1"/>
    <col min="14852" max="14853" width="4.85546875" style="9" customWidth="1"/>
    <col min="14854" max="14854" width="5.5703125" style="9" customWidth="1"/>
    <col min="14855" max="14856" width="5.42578125" style="9" customWidth="1"/>
    <col min="14857" max="14857" width="3.7109375" style="9" customWidth="1"/>
    <col min="14858" max="14859" width="3.85546875" style="9" customWidth="1"/>
    <col min="14860" max="14860" width="3.5703125" style="9" customWidth="1"/>
    <col min="14861" max="14862" width="7.140625" style="9" customWidth="1"/>
    <col min="14863" max="14863" width="8.5703125" style="9" customWidth="1"/>
    <col min="14864" max="14864" width="12.5703125" style="9" customWidth="1"/>
    <col min="14865" max="14865" width="7.28515625" style="9" customWidth="1"/>
    <col min="14866" max="14868" width="9.140625" style="9" customWidth="1"/>
    <col min="14869" max="14869" width="10.7109375" style="9" customWidth="1"/>
    <col min="14870" max="15096" width="9.140625" style="9"/>
    <col min="15097" max="15097" width="4.7109375" style="9" customWidth="1"/>
    <col min="15098" max="15098" width="10.140625" style="9" customWidth="1"/>
    <col min="15099" max="15099" width="14.85546875" style="9" customWidth="1"/>
    <col min="15100" max="15100" width="6.28515625" style="9" customWidth="1"/>
    <col min="15101" max="15101" width="9.5703125" style="9" customWidth="1"/>
    <col min="15102" max="15102" width="8.85546875" style="9" customWidth="1"/>
    <col min="15103" max="15103" width="5.7109375" style="9" customWidth="1"/>
    <col min="15104" max="15104" width="5.5703125" style="9" customWidth="1"/>
    <col min="15105" max="15105" width="5.7109375" style="9" customWidth="1"/>
    <col min="15106" max="15106" width="4.85546875" style="9" customWidth="1"/>
    <col min="15107" max="15107" width="4.7109375" style="9" customWidth="1"/>
    <col min="15108" max="15109" width="4.85546875" style="9" customWidth="1"/>
    <col min="15110" max="15110" width="5.5703125" style="9" customWidth="1"/>
    <col min="15111" max="15112" width="5.42578125" style="9" customWidth="1"/>
    <col min="15113" max="15113" width="3.7109375" style="9" customWidth="1"/>
    <col min="15114" max="15115" width="3.85546875" style="9" customWidth="1"/>
    <col min="15116" max="15116" width="3.5703125" style="9" customWidth="1"/>
    <col min="15117" max="15118" width="7.140625" style="9" customWidth="1"/>
    <col min="15119" max="15119" width="8.5703125" style="9" customWidth="1"/>
    <col min="15120" max="15120" width="12.5703125" style="9" customWidth="1"/>
    <col min="15121" max="15121" width="7.28515625" style="9" customWidth="1"/>
    <col min="15122" max="15124" width="9.140625" style="9" customWidth="1"/>
    <col min="15125" max="15125" width="10.7109375" style="9" customWidth="1"/>
    <col min="15126" max="15352" width="9.140625" style="9"/>
    <col min="15353" max="15353" width="4.7109375" style="9" customWidth="1"/>
    <col min="15354" max="15354" width="10.140625" style="9" customWidth="1"/>
    <col min="15355" max="15355" width="14.85546875" style="9" customWidth="1"/>
    <col min="15356" max="15356" width="6.28515625" style="9" customWidth="1"/>
    <col min="15357" max="15357" width="9.5703125" style="9" customWidth="1"/>
    <col min="15358" max="15358" width="8.85546875" style="9" customWidth="1"/>
    <col min="15359" max="15359" width="5.7109375" style="9" customWidth="1"/>
    <col min="15360" max="15360" width="5.5703125" style="9" customWidth="1"/>
    <col min="15361" max="15361" width="5.7109375" style="9" customWidth="1"/>
    <col min="15362" max="15362" width="4.85546875" style="9" customWidth="1"/>
    <col min="15363" max="15363" width="4.7109375" style="9" customWidth="1"/>
    <col min="15364" max="15365" width="4.85546875" style="9" customWidth="1"/>
    <col min="15366" max="15366" width="5.5703125" style="9" customWidth="1"/>
    <col min="15367" max="15368" width="5.42578125" style="9" customWidth="1"/>
    <col min="15369" max="15369" width="3.7109375" style="9" customWidth="1"/>
    <col min="15370" max="15371" width="3.85546875" style="9" customWidth="1"/>
    <col min="15372" max="15372" width="3.5703125" style="9" customWidth="1"/>
    <col min="15373" max="15374" width="7.140625" style="9" customWidth="1"/>
    <col min="15375" max="15375" width="8.5703125" style="9" customWidth="1"/>
    <col min="15376" max="15376" width="12.5703125" style="9" customWidth="1"/>
    <col min="15377" max="15377" width="7.28515625" style="9" customWidth="1"/>
    <col min="15378" max="15380" width="9.140625" style="9" customWidth="1"/>
    <col min="15381" max="15381" width="10.7109375" style="9" customWidth="1"/>
    <col min="15382" max="15608" width="9.140625" style="9"/>
    <col min="15609" max="15609" width="4.7109375" style="9" customWidth="1"/>
    <col min="15610" max="15610" width="10.140625" style="9" customWidth="1"/>
    <col min="15611" max="15611" width="14.85546875" style="9" customWidth="1"/>
    <col min="15612" max="15612" width="6.28515625" style="9" customWidth="1"/>
    <col min="15613" max="15613" width="9.5703125" style="9" customWidth="1"/>
    <col min="15614" max="15614" width="8.85546875" style="9" customWidth="1"/>
    <col min="15615" max="15615" width="5.7109375" style="9" customWidth="1"/>
    <col min="15616" max="15616" width="5.5703125" style="9" customWidth="1"/>
    <col min="15617" max="15617" width="5.7109375" style="9" customWidth="1"/>
    <col min="15618" max="15618" width="4.85546875" style="9" customWidth="1"/>
    <col min="15619" max="15619" width="4.7109375" style="9" customWidth="1"/>
    <col min="15620" max="15621" width="4.85546875" style="9" customWidth="1"/>
    <col min="15622" max="15622" width="5.5703125" style="9" customWidth="1"/>
    <col min="15623" max="15624" width="5.42578125" style="9" customWidth="1"/>
    <col min="15625" max="15625" width="3.7109375" style="9" customWidth="1"/>
    <col min="15626" max="15627" width="3.85546875" style="9" customWidth="1"/>
    <col min="15628" max="15628" width="3.5703125" style="9" customWidth="1"/>
    <col min="15629" max="15630" width="7.140625" style="9" customWidth="1"/>
    <col min="15631" max="15631" width="8.5703125" style="9" customWidth="1"/>
    <col min="15632" max="15632" width="12.5703125" style="9" customWidth="1"/>
    <col min="15633" max="15633" width="7.28515625" style="9" customWidth="1"/>
    <col min="15634" max="15636" width="9.140625" style="9" customWidth="1"/>
    <col min="15637" max="15637" width="10.7109375" style="9" customWidth="1"/>
    <col min="15638" max="15864" width="9.140625" style="9"/>
    <col min="15865" max="15865" width="4.7109375" style="9" customWidth="1"/>
    <col min="15866" max="15866" width="10.140625" style="9" customWidth="1"/>
    <col min="15867" max="15867" width="14.85546875" style="9" customWidth="1"/>
    <col min="15868" max="15868" width="6.28515625" style="9" customWidth="1"/>
    <col min="15869" max="15869" width="9.5703125" style="9" customWidth="1"/>
    <col min="15870" max="15870" width="8.85546875" style="9" customWidth="1"/>
    <col min="15871" max="15871" width="5.7109375" style="9" customWidth="1"/>
    <col min="15872" max="15872" width="5.5703125" style="9" customWidth="1"/>
    <col min="15873" max="15873" width="5.7109375" style="9" customWidth="1"/>
    <col min="15874" max="15874" width="4.85546875" style="9" customWidth="1"/>
    <col min="15875" max="15875" width="4.7109375" style="9" customWidth="1"/>
    <col min="15876" max="15877" width="4.85546875" style="9" customWidth="1"/>
    <col min="15878" max="15878" width="5.5703125" style="9" customWidth="1"/>
    <col min="15879" max="15880" width="5.42578125" style="9" customWidth="1"/>
    <col min="15881" max="15881" width="3.7109375" style="9" customWidth="1"/>
    <col min="15882" max="15883" width="3.85546875" style="9" customWidth="1"/>
    <col min="15884" max="15884" width="3.5703125" style="9" customWidth="1"/>
    <col min="15885" max="15886" width="7.140625" style="9" customWidth="1"/>
    <col min="15887" max="15887" width="8.5703125" style="9" customWidth="1"/>
    <col min="15888" max="15888" width="12.5703125" style="9" customWidth="1"/>
    <col min="15889" max="15889" width="7.28515625" style="9" customWidth="1"/>
    <col min="15890" max="15892" width="9.140625" style="9" customWidth="1"/>
    <col min="15893" max="15893" width="10.7109375" style="9" customWidth="1"/>
    <col min="15894" max="16120" width="9.140625" style="9"/>
    <col min="16121" max="16121" width="4.7109375" style="9" customWidth="1"/>
    <col min="16122" max="16122" width="10.140625" style="9" customWidth="1"/>
    <col min="16123" max="16123" width="14.85546875" style="9" customWidth="1"/>
    <col min="16124" max="16124" width="6.28515625" style="9" customWidth="1"/>
    <col min="16125" max="16125" width="9.5703125" style="9" customWidth="1"/>
    <col min="16126" max="16126" width="8.85546875" style="9" customWidth="1"/>
    <col min="16127" max="16127" width="5.7109375" style="9" customWidth="1"/>
    <col min="16128" max="16128" width="5.5703125" style="9" customWidth="1"/>
    <col min="16129" max="16129" width="5.7109375" style="9" customWidth="1"/>
    <col min="16130" max="16130" width="4.85546875" style="9" customWidth="1"/>
    <col min="16131" max="16131" width="4.7109375" style="9" customWidth="1"/>
    <col min="16132" max="16133" width="4.85546875" style="9" customWidth="1"/>
    <col min="16134" max="16134" width="5.5703125" style="9" customWidth="1"/>
    <col min="16135" max="16136" width="5.42578125" style="9" customWidth="1"/>
    <col min="16137" max="16137" width="3.7109375" style="9" customWidth="1"/>
    <col min="16138" max="16139" width="3.85546875" style="9" customWidth="1"/>
    <col min="16140" max="16140" width="3.5703125" style="9" customWidth="1"/>
    <col min="16141" max="16142" width="7.140625" style="9" customWidth="1"/>
    <col min="16143" max="16143" width="8.5703125" style="9" customWidth="1"/>
    <col min="16144" max="16144" width="12.5703125" style="9" customWidth="1"/>
    <col min="16145" max="16145" width="7.28515625" style="9" customWidth="1"/>
    <col min="16146" max="16148" width="9.140625" style="9" customWidth="1"/>
    <col min="16149" max="16149" width="10.7109375" style="9" customWidth="1"/>
    <col min="16150"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513</v>
      </c>
      <c r="N3" s="4"/>
      <c r="O3" s="5"/>
      <c r="P3" s="5"/>
      <c r="Q3" s="5"/>
      <c r="R3" s="5"/>
      <c r="S3" s="5"/>
      <c r="T3" s="5"/>
      <c r="U3" s="5"/>
      <c r="V3" s="2"/>
      <c r="W3" s="2"/>
    </row>
    <row r="4" spans="1:24" s="7" customFormat="1" ht="10.5" customHeight="1">
      <c r="F4" s="7">
        <v>161</v>
      </c>
      <c r="G4" s="7">
        <v>160</v>
      </c>
      <c r="I4" s="7">
        <v>122</v>
      </c>
      <c r="J4" s="7">
        <v>125</v>
      </c>
      <c r="K4" s="7">
        <v>129</v>
      </c>
      <c r="L4" s="7">
        <v>133</v>
      </c>
      <c r="M4" s="7">
        <v>137</v>
      </c>
      <c r="N4" s="7">
        <v>138</v>
      </c>
      <c r="O4" s="7">
        <v>139</v>
      </c>
      <c r="P4" s="7">
        <v>44</v>
      </c>
      <c r="Q4" s="7">
        <v>147</v>
      </c>
      <c r="R4" s="7">
        <v>151</v>
      </c>
      <c r="S4" s="7">
        <v>142</v>
      </c>
      <c r="T4" s="7">
        <v>143</v>
      </c>
    </row>
    <row r="5" spans="1:24" ht="23.25" customHeight="1">
      <c r="A5" s="1022" t="s">
        <v>5</v>
      </c>
      <c r="B5" s="1023" t="s">
        <v>6</v>
      </c>
      <c r="C5" s="1024" t="s">
        <v>7</v>
      </c>
      <c r="D5" s="1025"/>
      <c r="E5" s="1026" t="s">
        <v>8</v>
      </c>
      <c r="F5" s="1022" t="s">
        <v>9</v>
      </c>
      <c r="G5" s="1017" t="s">
        <v>10</v>
      </c>
      <c r="H5" s="1017" t="s">
        <v>11</v>
      </c>
      <c r="I5" s="1017" t="s">
        <v>12</v>
      </c>
      <c r="J5" s="956" t="s">
        <v>13</v>
      </c>
      <c r="K5" s="956"/>
      <c r="L5" s="956"/>
      <c r="M5" s="956"/>
      <c r="N5" s="956"/>
      <c r="O5" s="1020" t="s">
        <v>14</v>
      </c>
      <c r="P5" s="1021"/>
      <c r="Q5" s="1019" t="s">
        <v>15</v>
      </c>
      <c r="R5" s="1019" t="s">
        <v>16</v>
      </c>
      <c r="S5" s="1019" t="s">
        <v>17</v>
      </c>
      <c r="T5" s="1019" t="s">
        <v>18</v>
      </c>
      <c r="U5" s="1019" t="s">
        <v>19</v>
      </c>
      <c r="V5" s="1017" t="s">
        <v>20</v>
      </c>
      <c r="W5" s="1018" t="s">
        <v>21</v>
      </c>
    </row>
    <row r="6" spans="1:24" ht="33" customHeight="1">
      <c r="A6" s="950"/>
      <c r="B6" s="959"/>
      <c r="C6" s="963"/>
      <c r="D6" s="964"/>
      <c r="E6" s="947"/>
      <c r="F6" s="950"/>
      <c r="G6" s="950"/>
      <c r="H6" s="967"/>
      <c r="I6" s="967"/>
      <c r="J6" s="954" t="s">
        <v>38</v>
      </c>
      <c r="K6" s="954" t="s">
        <v>23</v>
      </c>
      <c r="L6" s="954" t="s">
        <v>24</v>
      </c>
      <c r="M6" s="954" t="s">
        <v>25</v>
      </c>
      <c r="N6" s="1019" t="s">
        <v>26</v>
      </c>
      <c r="O6" s="971"/>
      <c r="P6" s="972"/>
      <c r="Q6" s="954"/>
      <c r="R6" s="954"/>
      <c r="S6" s="954"/>
      <c r="T6" s="954"/>
      <c r="U6" s="954"/>
      <c r="V6" s="967"/>
      <c r="W6" s="979"/>
    </row>
    <row r="7" spans="1:24" ht="27" customHeight="1">
      <c r="A7" s="951"/>
      <c r="B7" s="960"/>
      <c r="C7" s="965"/>
      <c r="D7" s="966"/>
      <c r="E7" s="948"/>
      <c r="F7" s="951"/>
      <c r="G7" s="951"/>
      <c r="H7" s="968"/>
      <c r="I7" s="968"/>
      <c r="J7" s="955"/>
      <c r="K7" s="955"/>
      <c r="L7" s="955"/>
      <c r="M7" s="955"/>
      <c r="N7" s="955"/>
      <c r="O7" s="348" t="s">
        <v>27</v>
      </c>
      <c r="P7" s="348" t="s">
        <v>28</v>
      </c>
      <c r="Q7" s="955"/>
      <c r="R7" s="955"/>
      <c r="S7" s="955"/>
      <c r="T7" s="955"/>
      <c r="U7" s="955"/>
      <c r="V7" s="968"/>
      <c r="W7" s="980"/>
    </row>
    <row r="8" spans="1:24" s="22" customFormat="1" ht="32.25" customHeight="1">
      <c r="A8" s="11"/>
      <c r="B8" s="63" t="s">
        <v>362</v>
      </c>
      <c r="C8" s="13"/>
      <c r="D8" s="14"/>
      <c r="E8" s="15"/>
      <c r="F8" s="16"/>
      <c r="G8" s="16"/>
      <c r="H8" s="16">
        <v>117</v>
      </c>
      <c r="I8" s="16">
        <v>118</v>
      </c>
      <c r="J8" s="16">
        <v>27</v>
      </c>
      <c r="K8" s="16">
        <v>31</v>
      </c>
      <c r="L8" s="16">
        <v>35</v>
      </c>
      <c r="M8" s="16">
        <v>39</v>
      </c>
      <c r="N8" s="16">
        <v>40</v>
      </c>
      <c r="O8" s="16">
        <v>123</v>
      </c>
      <c r="P8" s="16"/>
      <c r="Q8" s="17">
        <v>49</v>
      </c>
      <c r="R8" s="17">
        <v>53</v>
      </c>
      <c r="S8" s="18">
        <v>44</v>
      </c>
      <c r="T8" s="18">
        <v>45</v>
      </c>
      <c r="U8" s="18"/>
      <c r="V8" s="19"/>
      <c r="W8" s="20"/>
    </row>
    <row r="9" spans="1:24" ht="28.5" customHeight="1">
      <c r="A9" s="23">
        <v>1</v>
      </c>
      <c r="B9" s="133">
        <v>172327992</v>
      </c>
      <c r="C9" s="25" t="s">
        <v>514</v>
      </c>
      <c r="D9" s="26" t="s">
        <v>136</v>
      </c>
      <c r="E9" s="27" t="s">
        <v>515</v>
      </c>
      <c r="F9" s="28" t="s">
        <v>132</v>
      </c>
      <c r="G9" s="28" t="s">
        <v>45</v>
      </c>
      <c r="H9" s="29">
        <v>126</v>
      </c>
      <c r="I9" s="30">
        <v>6.65</v>
      </c>
      <c r="J9" s="31">
        <v>5.8</v>
      </c>
      <c r="K9" s="31">
        <v>8.9</v>
      </c>
      <c r="L9" s="31">
        <v>7.5</v>
      </c>
      <c r="M9" s="31">
        <v>7.5</v>
      </c>
      <c r="N9" s="30">
        <v>7.1</v>
      </c>
      <c r="O9" s="30">
        <v>6.92</v>
      </c>
      <c r="P9" s="32">
        <v>2.78</v>
      </c>
      <c r="Q9" s="372" t="s">
        <v>46</v>
      </c>
      <c r="R9" s="372" t="s">
        <v>46</v>
      </c>
      <c r="S9" s="372" t="s">
        <v>46</v>
      </c>
      <c r="T9" s="372" t="s">
        <v>46</v>
      </c>
      <c r="U9" s="28" t="s">
        <v>47</v>
      </c>
      <c r="V9" s="35"/>
      <c r="W9" s="670" t="s">
        <v>48</v>
      </c>
      <c r="X9" s="671" t="s">
        <v>638</v>
      </c>
    </row>
    <row r="10" spans="1:24" ht="28.5" customHeight="1">
      <c r="A10" s="38">
        <v>2</v>
      </c>
      <c r="B10" s="138">
        <v>162324846</v>
      </c>
      <c r="C10" s="40" t="s">
        <v>379</v>
      </c>
      <c r="D10" s="41" t="s">
        <v>62</v>
      </c>
      <c r="E10" s="42" t="s">
        <v>516</v>
      </c>
      <c r="F10" s="43" t="s">
        <v>44</v>
      </c>
      <c r="G10" s="43" t="s">
        <v>45</v>
      </c>
      <c r="H10" s="44">
        <v>119</v>
      </c>
      <c r="I10" s="45">
        <v>6.32</v>
      </c>
      <c r="J10" s="46">
        <v>7</v>
      </c>
      <c r="K10" s="46">
        <v>4.5</v>
      </c>
      <c r="L10" s="46">
        <v>3</v>
      </c>
      <c r="M10" s="46">
        <v>9</v>
      </c>
      <c r="N10" s="45">
        <v>4.9000000000000004</v>
      </c>
      <c r="O10" s="45">
        <v>6.32</v>
      </c>
      <c r="P10" s="47">
        <v>2.41</v>
      </c>
      <c r="Q10" s="374" t="s">
        <v>46</v>
      </c>
      <c r="R10" s="374" t="s">
        <v>56</v>
      </c>
      <c r="S10" s="374" t="s">
        <v>46</v>
      </c>
      <c r="T10" s="374" t="s">
        <v>46</v>
      </c>
      <c r="U10" s="375" t="e">
        <v>#N/A</v>
      </c>
      <c r="V10" s="50"/>
      <c r="W10" s="376" t="s">
        <v>40</v>
      </c>
      <c r="X10" s="734" t="s">
        <v>781</v>
      </c>
    </row>
    <row r="11" spans="1:24" ht="28.5" customHeight="1">
      <c r="A11" s="377">
        <v>3</v>
      </c>
      <c r="B11" s="186">
        <v>172328123</v>
      </c>
      <c r="C11" s="378" t="s">
        <v>517</v>
      </c>
      <c r="D11" s="379" t="s">
        <v>178</v>
      </c>
      <c r="E11" s="222" t="s">
        <v>518</v>
      </c>
      <c r="F11" s="380" t="s">
        <v>65</v>
      </c>
      <c r="G11" s="380" t="s">
        <v>45</v>
      </c>
      <c r="H11" s="381">
        <v>124</v>
      </c>
      <c r="I11" s="382">
        <v>6.74</v>
      </c>
      <c r="J11" s="383">
        <v>7</v>
      </c>
      <c r="K11" s="383">
        <v>5.7</v>
      </c>
      <c r="L11" s="383">
        <v>5.5</v>
      </c>
      <c r="M11" s="383">
        <v>8</v>
      </c>
      <c r="N11" s="382">
        <v>6.14</v>
      </c>
      <c r="O11" s="382">
        <v>6.98</v>
      </c>
      <c r="P11" s="384">
        <v>2.88</v>
      </c>
      <c r="Q11" s="385" t="s">
        <v>46</v>
      </c>
      <c r="R11" s="385" t="s">
        <v>46</v>
      </c>
      <c r="S11" s="385" t="s">
        <v>46</v>
      </c>
      <c r="T11" s="385" t="s">
        <v>46</v>
      </c>
      <c r="U11" s="380" t="s">
        <v>54</v>
      </c>
      <c r="V11" s="386"/>
      <c r="W11" s="670" t="s">
        <v>48</v>
      </c>
      <c r="X11" s="671" t="s">
        <v>638</v>
      </c>
    </row>
    <row r="12" spans="1:24" ht="31.5" customHeight="1">
      <c r="A12" s="387"/>
      <c r="B12" s="388" t="s">
        <v>364</v>
      </c>
      <c r="C12" s="389"/>
      <c r="D12" s="390"/>
      <c r="E12" s="391"/>
      <c r="F12" s="392"/>
      <c r="G12" s="392"/>
      <c r="H12" s="392"/>
      <c r="I12" s="392"/>
      <c r="J12" s="392"/>
      <c r="K12" s="392"/>
      <c r="L12" s="392"/>
      <c r="M12" s="392"/>
      <c r="N12" s="392"/>
      <c r="O12" s="392"/>
      <c r="P12" s="392"/>
      <c r="Q12" s="393"/>
      <c r="R12" s="393"/>
      <c r="S12" s="394"/>
      <c r="T12" s="394"/>
      <c r="U12" s="394"/>
      <c r="V12" s="395"/>
      <c r="W12" s="396"/>
    </row>
    <row r="13" spans="1:24" ht="28.5" customHeight="1">
      <c r="A13" s="23">
        <v>1</v>
      </c>
      <c r="B13" s="133">
        <v>172328013</v>
      </c>
      <c r="C13" s="25" t="s">
        <v>152</v>
      </c>
      <c r="D13" s="26" t="s">
        <v>398</v>
      </c>
      <c r="E13" s="397" t="s">
        <v>519</v>
      </c>
      <c r="F13" s="34" t="s">
        <v>132</v>
      </c>
      <c r="G13" s="28" t="s">
        <v>45</v>
      </c>
      <c r="H13" s="29">
        <v>126</v>
      </c>
      <c r="I13" s="30">
        <v>7.45</v>
      </c>
      <c r="J13" s="31">
        <v>8.1999999999999993</v>
      </c>
      <c r="K13" s="31">
        <v>8.1999999999999993</v>
      </c>
      <c r="L13" s="31">
        <v>8.1999999999999993</v>
      </c>
      <c r="M13" s="31">
        <v>9</v>
      </c>
      <c r="N13" s="30">
        <v>8.1999999999999993</v>
      </c>
      <c r="O13" s="30">
        <v>7.76</v>
      </c>
      <c r="P13" s="32">
        <v>3.35</v>
      </c>
      <c r="Q13" s="372" t="s">
        <v>46</v>
      </c>
      <c r="R13" s="372" t="s">
        <v>46</v>
      </c>
      <c r="S13" s="372" t="s">
        <v>46</v>
      </c>
      <c r="T13" s="372" t="s">
        <v>46</v>
      </c>
      <c r="U13" s="28" t="s">
        <v>85</v>
      </c>
      <c r="V13" s="35"/>
      <c r="W13" s="670" t="s">
        <v>48</v>
      </c>
      <c r="X13" s="671" t="s">
        <v>638</v>
      </c>
    </row>
    <row r="14" spans="1:24" ht="28.5" customHeight="1">
      <c r="A14" s="38">
        <v>2</v>
      </c>
      <c r="B14" s="138">
        <v>172328022</v>
      </c>
      <c r="C14" s="40" t="s">
        <v>354</v>
      </c>
      <c r="D14" s="41" t="s">
        <v>271</v>
      </c>
      <c r="E14" s="398" t="s">
        <v>520</v>
      </c>
      <c r="F14" s="49" t="s">
        <v>65</v>
      </c>
      <c r="G14" s="43" t="s">
        <v>45</v>
      </c>
      <c r="H14" s="44">
        <v>126</v>
      </c>
      <c r="I14" s="45">
        <v>6.56</v>
      </c>
      <c r="J14" s="46">
        <v>7.4</v>
      </c>
      <c r="K14" s="46">
        <v>7</v>
      </c>
      <c r="L14" s="46">
        <v>6.4</v>
      </c>
      <c r="M14" s="46">
        <v>7</v>
      </c>
      <c r="N14" s="45">
        <v>6.92</v>
      </c>
      <c r="O14" s="45">
        <v>6.83</v>
      </c>
      <c r="P14" s="47">
        <v>2.74</v>
      </c>
      <c r="Q14" s="374" t="s">
        <v>46</v>
      </c>
      <c r="R14" s="374" t="s">
        <v>46</v>
      </c>
      <c r="S14" s="374" t="s">
        <v>46</v>
      </c>
      <c r="T14" s="374" t="s">
        <v>46</v>
      </c>
      <c r="U14" s="43" t="s">
        <v>47</v>
      </c>
      <c r="V14" s="50"/>
      <c r="W14" s="670" t="s">
        <v>48</v>
      </c>
      <c r="X14" s="671" t="s">
        <v>638</v>
      </c>
    </row>
    <row r="15" spans="1:24" ht="28.5" customHeight="1">
      <c r="A15" s="38">
        <v>3</v>
      </c>
      <c r="B15" s="138">
        <v>172328932</v>
      </c>
      <c r="C15" s="40" t="s">
        <v>371</v>
      </c>
      <c r="D15" s="41" t="s">
        <v>149</v>
      </c>
      <c r="E15" s="398" t="s">
        <v>521</v>
      </c>
      <c r="F15" s="49" t="s">
        <v>65</v>
      </c>
      <c r="G15" s="43" t="s">
        <v>45</v>
      </c>
      <c r="H15" s="44">
        <v>126</v>
      </c>
      <c r="I15" s="45">
        <v>7.02</v>
      </c>
      <c r="J15" s="46">
        <v>8.3000000000000007</v>
      </c>
      <c r="K15" s="46">
        <v>6.4</v>
      </c>
      <c r="L15" s="46">
        <v>9.8000000000000007</v>
      </c>
      <c r="M15" s="46">
        <v>8</v>
      </c>
      <c r="N15" s="45">
        <v>8.52</v>
      </c>
      <c r="O15" s="45">
        <v>7.35</v>
      </c>
      <c r="P15" s="47">
        <v>3.08</v>
      </c>
      <c r="Q15" s="374" t="s">
        <v>46</v>
      </c>
      <c r="R15" s="374" t="s">
        <v>46</v>
      </c>
      <c r="S15" s="374" t="s">
        <v>46</v>
      </c>
      <c r="T15" s="374" t="s">
        <v>46</v>
      </c>
      <c r="U15" s="43" t="s">
        <v>47</v>
      </c>
      <c r="V15" s="50"/>
      <c r="W15" s="670" t="s">
        <v>48</v>
      </c>
      <c r="X15" s="671" t="s">
        <v>638</v>
      </c>
    </row>
    <row r="16" spans="1:24" ht="28.5" customHeight="1">
      <c r="A16" s="38">
        <v>4</v>
      </c>
      <c r="B16" s="138">
        <v>172328049</v>
      </c>
      <c r="C16" s="399" t="s">
        <v>522</v>
      </c>
      <c r="D16" s="41" t="s">
        <v>74</v>
      </c>
      <c r="E16" s="398" t="s">
        <v>523</v>
      </c>
      <c r="F16" s="49" t="s">
        <v>65</v>
      </c>
      <c r="G16" s="43" t="s">
        <v>45</v>
      </c>
      <c r="H16" s="44">
        <v>126</v>
      </c>
      <c r="I16" s="45">
        <v>6.26</v>
      </c>
      <c r="J16" s="46">
        <v>6.9</v>
      </c>
      <c r="K16" s="46">
        <v>5.7</v>
      </c>
      <c r="L16" s="46">
        <v>6.1</v>
      </c>
      <c r="M16" s="46">
        <v>8</v>
      </c>
      <c r="N16" s="45">
        <v>6.34</v>
      </c>
      <c r="O16" s="45">
        <v>6.5</v>
      </c>
      <c r="P16" s="47">
        <v>2.5499999999999998</v>
      </c>
      <c r="Q16" s="374" t="s">
        <v>46</v>
      </c>
      <c r="R16" s="374" t="s">
        <v>46</v>
      </c>
      <c r="S16" s="374" t="s">
        <v>46</v>
      </c>
      <c r="T16" s="374" t="s">
        <v>46</v>
      </c>
      <c r="U16" s="43" t="s">
        <v>524</v>
      </c>
      <c r="V16" s="50"/>
      <c r="W16" s="670" t="s">
        <v>48</v>
      </c>
      <c r="X16" s="671" t="s">
        <v>638</v>
      </c>
    </row>
    <row r="17" spans="1:24" ht="28.5" customHeight="1">
      <c r="A17" s="38">
        <v>5</v>
      </c>
      <c r="B17" s="138">
        <v>172328072</v>
      </c>
      <c r="C17" s="40" t="s">
        <v>58</v>
      </c>
      <c r="D17" s="41" t="s">
        <v>225</v>
      </c>
      <c r="E17" s="398" t="s">
        <v>525</v>
      </c>
      <c r="F17" s="49" t="s">
        <v>65</v>
      </c>
      <c r="G17" s="43" t="s">
        <v>45</v>
      </c>
      <c r="H17" s="44">
        <v>126</v>
      </c>
      <c r="I17" s="45">
        <v>6.64</v>
      </c>
      <c r="J17" s="46">
        <v>8</v>
      </c>
      <c r="K17" s="46">
        <v>9.3000000000000007</v>
      </c>
      <c r="L17" s="46">
        <v>6</v>
      </c>
      <c r="M17" s="46">
        <v>6</v>
      </c>
      <c r="N17" s="45">
        <v>7.46</v>
      </c>
      <c r="O17" s="45">
        <v>6.92</v>
      </c>
      <c r="P17" s="47">
        <v>2.8</v>
      </c>
      <c r="Q17" s="374" t="s">
        <v>46</v>
      </c>
      <c r="R17" s="374" t="s">
        <v>46</v>
      </c>
      <c r="S17" s="374" t="s">
        <v>46</v>
      </c>
      <c r="T17" s="374" t="s">
        <v>46</v>
      </c>
      <c r="U17" s="43" t="s">
        <v>47</v>
      </c>
      <c r="V17" s="50"/>
      <c r="W17" s="670" t="s">
        <v>48</v>
      </c>
      <c r="X17" s="671" t="s">
        <v>638</v>
      </c>
    </row>
    <row r="18" spans="1:24" ht="28.5" customHeight="1">
      <c r="A18" s="38">
        <v>6</v>
      </c>
      <c r="B18" s="138">
        <v>172328122</v>
      </c>
      <c r="C18" s="399" t="s">
        <v>353</v>
      </c>
      <c r="D18" s="41" t="s">
        <v>173</v>
      </c>
      <c r="E18" s="398" t="s">
        <v>413</v>
      </c>
      <c r="F18" s="49" t="s">
        <v>171</v>
      </c>
      <c r="G18" s="43" t="s">
        <v>45</v>
      </c>
      <c r="H18" s="44">
        <v>126</v>
      </c>
      <c r="I18" s="45">
        <v>6.86</v>
      </c>
      <c r="J18" s="46">
        <v>8</v>
      </c>
      <c r="K18" s="46">
        <v>8.5</v>
      </c>
      <c r="L18" s="46">
        <v>8</v>
      </c>
      <c r="M18" s="46">
        <v>8</v>
      </c>
      <c r="N18" s="45">
        <v>8.1</v>
      </c>
      <c r="O18" s="45">
        <v>7.17</v>
      </c>
      <c r="P18" s="47">
        <v>2.99</v>
      </c>
      <c r="Q18" s="374" t="s">
        <v>46</v>
      </c>
      <c r="R18" s="374" t="s">
        <v>46</v>
      </c>
      <c r="S18" s="374" t="s">
        <v>46</v>
      </c>
      <c r="T18" s="374" t="s">
        <v>46</v>
      </c>
      <c r="U18" s="43" t="s">
        <v>47</v>
      </c>
      <c r="V18" s="50"/>
      <c r="W18" s="670" t="s">
        <v>48</v>
      </c>
      <c r="X18" s="671" t="s">
        <v>638</v>
      </c>
    </row>
    <row r="19" spans="1:24" ht="28.5" customHeight="1">
      <c r="A19" s="38">
        <v>7</v>
      </c>
      <c r="B19" s="138">
        <v>172328140</v>
      </c>
      <c r="C19" s="40" t="s">
        <v>183</v>
      </c>
      <c r="D19" s="41" t="s">
        <v>106</v>
      </c>
      <c r="E19" s="398" t="s">
        <v>526</v>
      </c>
      <c r="F19" s="49" t="s">
        <v>171</v>
      </c>
      <c r="G19" s="43" t="s">
        <v>45</v>
      </c>
      <c r="H19" s="44">
        <v>122</v>
      </c>
      <c r="I19" s="45">
        <v>6.6</v>
      </c>
      <c r="J19" s="46">
        <v>7</v>
      </c>
      <c r="K19" s="46">
        <v>7.5</v>
      </c>
      <c r="L19" s="46">
        <v>5.5</v>
      </c>
      <c r="M19" s="46">
        <v>7.5</v>
      </c>
      <c r="N19" s="45">
        <v>6.5</v>
      </c>
      <c r="O19" s="45">
        <v>6.86</v>
      </c>
      <c r="P19" s="47">
        <v>2.78</v>
      </c>
      <c r="Q19" s="374" t="s">
        <v>46</v>
      </c>
      <c r="R19" s="374" t="s">
        <v>46</v>
      </c>
      <c r="S19" s="374" t="s">
        <v>46</v>
      </c>
      <c r="T19" s="374" t="s">
        <v>46</v>
      </c>
      <c r="U19" s="43" t="s">
        <v>47</v>
      </c>
      <c r="V19" s="50"/>
      <c r="W19" s="670" t="s">
        <v>48</v>
      </c>
      <c r="X19" s="671" t="s">
        <v>638</v>
      </c>
    </row>
    <row r="20" spans="1:24" ht="23.25" customHeight="1">
      <c r="A20" s="51"/>
      <c r="B20" s="51"/>
      <c r="C20" s="51"/>
      <c r="D20" s="51"/>
      <c r="E20" s="51"/>
      <c r="F20" s="51"/>
      <c r="G20" s="51"/>
      <c r="H20" s="51"/>
      <c r="I20" s="51"/>
      <c r="J20" s="51"/>
      <c r="K20" s="51"/>
      <c r="L20" s="51"/>
      <c r="M20" s="51"/>
      <c r="N20" s="51"/>
      <c r="O20" s="51"/>
      <c r="P20" s="52" t="s">
        <v>30</v>
      </c>
      <c r="R20" s="51"/>
      <c r="S20" s="51"/>
      <c r="T20" s="51"/>
      <c r="U20" s="51"/>
      <c r="V20" s="51"/>
      <c r="W20" s="400"/>
    </row>
    <row r="21" spans="1:24" ht="23.25" customHeight="1">
      <c r="A21" s="51"/>
      <c r="B21" s="51" t="s">
        <v>31</v>
      </c>
      <c r="C21" s="51"/>
      <c r="D21" s="51" t="s">
        <v>32</v>
      </c>
      <c r="E21" s="51"/>
      <c r="F21" s="51"/>
      <c r="G21" s="51"/>
      <c r="H21" s="51"/>
      <c r="I21" s="51"/>
      <c r="J21" s="51" t="s">
        <v>33</v>
      </c>
      <c r="K21" s="51"/>
      <c r="L21" s="51"/>
      <c r="M21" s="51"/>
      <c r="N21" s="51"/>
      <c r="O21" s="51"/>
      <c r="P21" s="51"/>
      <c r="Q21" s="51"/>
      <c r="R21" s="51" t="s">
        <v>34</v>
      </c>
      <c r="S21" s="51"/>
      <c r="T21" s="51"/>
      <c r="U21" s="51"/>
      <c r="V21" s="51"/>
      <c r="W21" s="401"/>
    </row>
    <row r="22" spans="1:24" ht="23.25" customHeight="1">
      <c r="A22" s="53"/>
      <c r="B22" s="53"/>
      <c r="C22" s="53"/>
      <c r="D22" s="53"/>
      <c r="E22" s="53"/>
      <c r="F22" s="53"/>
      <c r="G22" s="53"/>
      <c r="H22" s="53"/>
      <c r="I22" s="53"/>
      <c r="J22" s="53"/>
      <c r="K22" s="53"/>
      <c r="L22" s="53"/>
      <c r="M22" s="53"/>
      <c r="N22" s="53"/>
      <c r="O22" s="53"/>
      <c r="P22" s="53"/>
      <c r="Q22" s="53"/>
      <c r="R22" s="53"/>
      <c r="S22" s="53"/>
      <c r="T22" s="53"/>
      <c r="U22" s="53"/>
      <c r="V22" s="53"/>
      <c r="W22" s="402"/>
    </row>
    <row r="23" spans="1:24" ht="23.25" customHeight="1">
      <c r="A23" s="53"/>
      <c r="B23" s="53"/>
      <c r="C23" s="53"/>
      <c r="D23" s="53"/>
      <c r="E23" s="53"/>
      <c r="F23" s="53"/>
      <c r="G23" s="53"/>
      <c r="H23" s="53"/>
      <c r="I23" s="53"/>
      <c r="J23" s="53"/>
      <c r="K23" s="53"/>
      <c r="L23" s="53"/>
      <c r="M23" s="53"/>
      <c r="N23" s="53"/>
      <c r="O23" s="53"/>
      <c r="P23" s="53"/>
      <c r="Q23" s="53"/>
      <c r="R23" s="53"/>
      <c r="S23" s="53"/>
      <c r="T23" s="53"/>
      <c r="U23" s="53"/>
      <c r="V23" s="53"/>
      <c r="W23" s="402"/>
    </row>
    <row r="24" spans="1:24" ht="23.25" customHeight="1">
      <c r="A24" s="53"/>
      <c r="B24" s="53"/>
      <c r="C24" s="53"/>
      <c r="D24" s="53"/>
      <c r="E24" s="53"/>
      <c r="F24" s="53"/>
      <c r="G24" s="53"/>
      <c r="H24" s="53"/>
      <c r="I24" s="53"/>
      <c r="J24" s="53"/>
      <c r="K24" s="53"/>
      <c r="L24" s="53"/>
      <c r="M24" s="53"/>
      <c r="N24" s="53"/>
      <c r="O24" s="53"/>
      <c r="P24" s="53"/>
      <c r="Q24" s="53"/>
      <c r="R24" s="53"/>
      <c r="S24" s="53"/>
      <c r="T24" s="53"/>
      <c r="U24" s="53"/>
      <c r="V24" s="53"/>
      <c r="W24" s="402"/>
    </row>
    <row r="25" spans="1:24" ht="23.25" customHeight="1">
      <c r="A25" s="53"/>
      <c r="B25" s="53"/>
      <c r="C25" s="53"/>
      <c r="D25" s="53"/>
      <c r="E25" s="53"/>
      <c r="F25" s="53"/>
      <c r="G25" s="53"/>
      <c r="H25" s="53"/>
      <c r="I25" s="53"/>
      <c r="J25" s="53"/>
      <c r="K25" s="53"/>
      <c r="L25" s="53"/>
      <c r="M25" s="53"/>
      <c r="N25" s="53"/>
      <c r="O25" s="53"/>
      <c r="P25" s="53"/>
      <c r="Q25" s="53"/>
      <c r="R25" s="53"/>
      <c r="S25" s="53"/>
      <c r="T25" s="53"/>
      <c r="U25" s="53"/>
      <c r="V25" s="53"/>
      <c r="W25" s="402"/>
    </row>
    <row r="26" spans="1:24" ht="23.25" customHeight="1">
      <c r="A26" s="51"/>
      <c r="B26" s="51" t="s">
        <v>35</v>
      </c>
      <c r="C26" s="51"/>
      <c r="D26" s="51" t="s">
        <v>36</v>
      </c>
      <c r="E26" s="51"/>
      <c r="F26" s="51"/>
      <c r="G26" s="51"/>
      <c r="H26" s="51"/>
      <c r="I26" s="51"/>
      <c r="J26" s="51" t="s">
        <v>37</v>
      </c>
      <c r="K26" s="51"/>
      <c r="L26" s="53"/>
      <c r="M26" s="51"/>
      <c r="N26" s="51"/>
      <c r="O26" s="53"/>
      <c r="P26" s="53"/>
      <c r="Q26" s="53"/>
      <c r="R26" s="53"/>
      <c r="S26" s="53"/>
      <c r="T26" s="53"/>
      <c r="U26" s="53"/>
      <c r="V26" s="53"/>
      <c r="W26" s="402"/>
    </row>
  </sheetData>
  <mergeCells count="22">
    <mergeCell ref="W5:W7"/>
    <mergeCell ref="R5:R7"/>
    <mergeCell ref="A5:A7"/>
    <mergeCell ref="B5:B7"/>
    <mergeCell ref="C5:D7"/>
    <mergeCell ref="E5:E7"/>
    <mergeCell ref="F5:F7"/>
    <mergeCell ref="G5:G7"/>
    <mergeCell ref="H5:H7"/>
    <mergeCell ref="I5:I7"/>
    <mergeCell ref="J5:N5"/>
    <mergeCell ref="O5:P6"/>
    <mergeCell ref="Q5:Q7"/>
    <mergeCell ref="J6:J7"/>
    <mergeCell ref="K6:K7"/>
    <mergeCell ref="V5:V7"/>
    <mergeCell ref="L6:L7"/>
    <mergeCell ref="N6:N7"/>
    <mergeCell ref="S5:S7"/>
    <mergeCell ref="T5:T7"/>
    <mergeCell ref="U5:U7"/>
    <mergeCell ref="M6:M7"/>
  </mergeCells>
  <conditionalFormatting sqref="J9:N11">
    <cfRule type="cellIs" dxfId="252" priority="36" stopIfTrue="1" operator="lessThan">
      <formula>5.5</formula>
    </cfRule>
  </conditionalFormatting>
  <conditionalFormatting sqref="W10">
    <cfRule type="cellIs" dxfId="251" priority="35" operator="between">
      <formula>0</formula>
      <formula>3.9</formula>
    </cfRule>
  </conditionalFormatting>
  <conditionalFormatting sqref="Q9:R11 W10">
    <cfRule type="cellIs" dxfId="250" priority="34" operator="lessThan">
      <formula>5</formula>
    </cfRule>
  </conditionalFormatting>
  <conditionalFormatting sqref="Q9:R11 W10">
    <cfRule type="cellIs" dxfId="249" priority="33" stopIfTrue="1" operator="notEqual">
      <formula>"CNTN"</formula>
    </cfRule>
  </conditionalFormatting>
  <conditionalFormatting sqref="Q9:R11">
    <cfRule type="notContainsBlanks" dxfId="248" priority="31" stopIfTrue="1">
      <formula>LEN(TRIM(Q9))&gt;0</formula>
    </cfRule>
    <cfRule type="cellIs" dxfId="247" priority="32" operator="between">
      <formula>0</formula>
      <formula>3.9</formula>
    </cfRule>
  </conditionalFormatting>
  <conditionalFormatting sqref="Q9:T11">
    <cfRule type="notContainsBlanks" priority="30" stopIfTrue="1">
      <formula>LEN(TRIM(Q9))&gt;0</formula>
    </cfRule>
  </conditionalFormatting>
  <conditionalFormatting sqref="S9:T11">
    <cfRule type="cellIs" dxfId="246" priority="29" stopIfTrue="1" operator="equal">
      <formula>0</formula>
    </cfRule>
  </conditionalFormatting>
  <conditionalFormatting sqref="J13:N14">
    <cfRule type="cellIs" dxfId="245" priority="28" stopIfTrue="1" operator="lessThan">
      <formula>5.5</formula>
    </cfRule>
  </conditionalFormatting>
  <conditionalFormatting sqref="Q13:R14">
    <cfRule type="cellIs" dxfId="244" priority="26" operator="lessThan">
      <formula>5</formula>
    </cfRule>
  </conditionalFormatting>
  <conditionalFormatting sqref="Q13:R14">
    <cfRule type="cellIs" dxfId="243" priority="25" stopIfTrue="1" operator="notEqual">
      <formula>"CNTN"</formula>
    </cfRule>
  </conditionalFormatting>
  <conditionalFormatting sqref="Q13:R14">
    <cfRule type="notContainsBlanks" dxfId="242" priority="23" stopIfTrue="1">
      <formula>LEN(TRIM(Q13))&gt;0</formula>
    </cfRule>
    <cfRule type="cellIs" dxfId="241" priority="24" operator="between">
      <formula>0</formula>
      <formula>3.9</formula>
    </cfRule>
  </conditionalFormatting>
  <conditionalFormatting sqref="Q13:T14">
    <cfRule type="notContainsBlanks" priority="22" stopIfTrue="1">
      <formula>LEN(TRIM(Q13))&gt;0</formula>
    </cfRule>
  </conditionalFormatting>
  <conditionalFormatting sqref="S13:T14">
    <cfRule type="cellIs" dxfId="240" priority="21" stopIfTrue="1" operator="equal">
      <formula>0</formula>
    </cfRule>
  </conditionalFormatting>
  <conditionalFormatting sqref="J15:N19">
    <cfRule type="cellIs" dxfId="239" priority="20" stopIfTrue="1" operator="lessThan">
      <formula>5.5</formula>
    </cfRule>
  </conditionalFormatting>
  <conditionalFormatting sqref="Q15:R19">
    <cfRule type="cellIs" dxfId="238" priority="18" operator="lessThan">
      <formula>5</formula>
    </cfRule>
  </conditionalFormatting>
  <conditionalFormatting sqref="Q15:R19">
    <cfRule type="cellIs" dxfId="237" priority="17" stopIfTrue="1" operator="notEqual">
      <formula>"CNTN"</formula>
    </cfRule>
  </conditionalFormatting>
  <conditionalFormatting sqref="Q15:R19">
    <cfRule type="notContainsBlanks" dxfId="236" priority="15" stopIfTrue="1">
      <formula>LEN(TRIM(Q15))&gt;0</formula>
    </cfRule>
    <cfRule type="cellIs" dxfId="235" priority="16" operator="between">
      <formula>0</formula>
      <formula>3.9</formula>
    </cfRule>
  </conditionalFormatting>
  <conditionalFormatting sqref="Q15:T19">
    <cfRule type="notContainsBlanks" priority="14" stopIfTrue="1">
      <formula>LEN(TRIM(Q15))&gt;0</formula>
    </cfRule>
  </conditionalFormatting>
  <conditionalFormatting sqref="S15:T19">
    <cfRule type="cellIs" dxfId="234" priority="13" stopIfTrue="1" operator="equal">
      <formula>0</formula>
    </cfRule>
  </conditionalFormatting>
  <conditionalFormatting sqref="W9">
    <cfRule type="cellIs" dxfId="233" priority="12" operator="between">
      <formula>0</formula>
      <formula>3.9</formula>
    </cfRule>
  </conditionalFormatting>
  <conditionalFormatting sqref="W9">
    <cfRule type="cellIs" dxfId="232" priority="11" operator="lessThan">
      <formula>5</formula>
    </cfRule>
  </conditionalFormatting>
  <conditionalFormatting sqref="W9">
    <cfRule type="cellIs" dxfId="231" priority="10" stopIfTrue="1" operator="notEqual">
      <formula>"CNTN"</formula>
    </cfRule>
  </conditionalFormatting>
  <conditionalFormatting sqref="W11">
    <cfRule type="cellIs" dxfId="230" priority="9" operator="between">
      <formula>0</formula>
      <formula>3.9</formula>
    </cfRule>
  </conditionalFormatting>
  <conditionalFormatting sqref="W11">
    <cfRule type="cellIs" dxfId="229" priority="8" operator="lessThan">
      <formula>5</formula>
    </cfRule>
  </conditionalFormatting>
  <conditionalFormatting sqref="W11">
    <cfRule type="cellIs" dxfId="228" priority="7" stopIfTrue="1" operator="notEqual">
      <formula>"CNTN"</formula>
    </cfRule>
  </conditionalFormatting>
  <conditionalFormatting sqref="W13:W17">
    <cfRule type="cellIs" dxfId="227" priority="6" operator="between">
      <formula>0</formula>
      <formula>3.9</formula>
    </cfRule>
  </conditionalFormatting>
  <conditionalFormatting sqref="W13:W17">
    <cfRule type="cellIs" dxfId="226" priority="5" operator="lessThan">
      <formula>5</formula>
    </cfRule>
  </conditionalFormatting>
  <conditionalFormatting sqref="W13:W17">
    <cfRule type="cellIs" dxfId="225" priority="4" stopIfTrue="1" operator="notEqual">
      <formula>"CNTN"</formula>
    </cfRule>
  </conditionalFormatting>
  <conditionalFormatting sqref="W18:W19">
    <cfRule type="cellIs" dxfId="224" priority="3" operator="between">
      <formula>0</formula>
      <formula>3.9</formula>
    </cfRule>
  </conditionalFormatting>
  <conditionalFormatting sqref="W18:W19">
    <cfRule type="cellIs" dxfId="223" priority="2" operator="lessThan">
      <formula>5</formula>
    </cfRule>
  </conditionalFormatting>
  <conditionalFormatting sqref="W18:W19">
    <cfRule type="cellIs" dxfId="222" priority="1" stopIfTrue="1" operator="notEqual">
      <formula>"CNTN"</formula>
    </cfRule>
  </conditionalFormatting>
  <pageMargins left="0.11811023622047245" right="0" top="7.874015748031496E-2" bottom="0" header="0" footer="0"/>
  <pageSetup paperSize="9" orientation="landscape" r:id="rId1"/>
  <headerFooter>
    <oddFooter>&amp;R&amp;P&amp;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20"/>
  <sheetViews>
    <sheetView zoomScale="90" zoomScaleNormal="90" workbookViewId="0">
      <pane xSplit="4" ySplit="8" topLeftCell="E9" activePane="bottomRight" state="frozen"/>
      <selection activeCell="C5" sqref="C5:D7"/>
      <selection pane="topRight" activeCell="C5" sqref="C5:D7"/>
      <selection pane="bottomLeft" activeCell="C5" sqref="C5:D7"/>
      <selection pane="bottomRight" activeCell="D18" sqref="D18"/>
    </sheetView>
  </sheetViews>
  <sheetFormatPr defaultRowHeight="21" customHeight="1"/>
  <cols>
    <col min="1" max="1" width="4.7109375" style="9" customWidth="1"/>
    <col min="2" max="2" width="10.42578125" style="9" customWidth="1"/>
    <col min="3" max="3" width="10" style="9" customWidth="1"/>
    <col min="4" max="4" width="6.7109375" style="9" customWidth="1"/>
    <col min="5" max="5" width="9.85546875" style="9" customWidth="1"/>
    <col min="6" max="6" width="9.140625" style="9" customWidth="1"/>
    <col min="7" max="8" width="6" style="9" customWidth="1"/>
    <col min="9" max="9" width="5.7109375" style="9" customWidth="1"/>
    <col min="10" max="13" width="4.85546875" style="9" customWidth="1"/>
    <col min="14" max="14" width="5.28515625" style="9" customWidth="1"/>
    <col min="15" max="15" width="5.85546875" style="9" customWidth="1"/>
    <col min="16" max="16" width="6" style="9" customWidth="1"/>
    <col min="17" max="21" width="4.7109375" style="9" customWidth="1"/>
    <col min="22" max="22" width="8.85546875" style="9" customWidth="1"/>
    <col min="23" max="23" width="9.85546875" style="9" customWidth="1"/>
    <col min="24" max="234" width="9.140625" style="9"/>
    <col min="235" max="235" width="4.7109375" style="9" customWidth="1"/>
    <col min="236" max="236" width="10.42578125" style="9" customWidth="1"/>
    <col min="237" max="237" width="10" style="9" customWidth="1"/>
    <col min="238" max="238" width="6.7109375" style="9" customWidth="1"/>
    <col min="239" max="239" width="9.85546875" style="9" customWidth="1"/>
    <col min="240" max="240" width="9.140625" style="9" customWidth="1"/>
    <col min="241" max="242" width="6" style="9" customWidth="1"/>
    <col min="243" max="243" width="5.7109375" style="9" customWidth="1"/>
    <col min="244" max="247" width="4.85546875" style="9" customWidth="1"/>
    <col min="248" max="248" width="5.28515625" style="9" customWidth="1"/>
    <col min="249" max="249" width="5.85546875" style="9" customWidth="1"/>
    <col min="250" max="250" width="6" style="9" customWidth="1"/>
    <col min="251" max="255" width="4.7109375" style="9" customWidth="1"/>
    <col min="256" max="256" width="8.85546875" style="9" customWidth="1"/>
    <col min="257" max="257" width="9.85546875" style="9" customWidth="1"/>
    <col min="258" max="258" width="12.5703125" style="9" customWidth="1"/>
    <col min="259" max="259" width="7.28515625" style="9" customWidth="1"/>
    <col min="260" max="263" width="9.140625" style="9" customWidth="1"/>
    <col min="264" max="490" width="9.140625" style="9"/>
    <col min="491" max="491" width="4.7109375" style="9" customWidth="1"/>
    <col min="492" max="492" width="10.42578125" style="9" customWidth="1"/>
    <col min="493" max="493" width="10" style="9" customWidth="1"/>
    <col min="494" max="494" width="6.7109375" style="9" customWidth="1"/>
    <col min="495" max="495" width="9.85546875" style="9" customWidth="1"/>
    <col min="496" max="496" width="9.140625" style="9" customWidth="1"/>
    <col min="497" max="498" width="6" style="9" customWidth="1"/>
    <col min="499" max="499" width="5.7109375" style="9" customWidth="1"/>
    <col min="500" max="503" width="4.85546875" style="9" customWidth="1"/>
    <col min="504" max="504" width="5.28515625" style="9" customWidth="1"/>
    <col min="505" max="505" width="5.85546875" style="9" customWidth="1"/>
    <col min="506" max="506" width="6" style="9" customWidth="1"/>
    <col min="507" max="511" width="4.7109375" style="9" customWidth="1"/>
    <col min="512" max="512" width="8.85546875" style="9" customWidth="1"/>
    <col min="513" max="513" width="9.85546875" style="9" customWidth="1"/>
    <col min="514" max="514" width="12.5703125" style="9" customWidth="1"/>
    <col min="515" max="515" width="7.28515625" style="9" customWidth="1"/>
    <col min="516" max="519" width="9.140625" style="9" customWidth="1"/>
    <col min="520" max="746" width="9.140625" style="9"/>
    <col min="747" max="747" width="4.7109375" style="9" customWidth="1"/>
    <col min="748" max="748" width="10.42578125" style="9" customWidth="1"/>
    <col min="749" max="749" width="10" style="9" customWidth="1"/>
    <col min="750" max="750" width="6.7109375" style="9" customWidth="1"/>
    <col min="751" max="751" width="9.85546875" style="9" customWidth="1"/>
    <col min="752" max="752" width="9.140625" style="9" customWidth="1"/>
    <col min="753" max="754" width="6" style="9" customWidth="1"/>
    <col min="755" max="755" width="5.7109375" style="9" customWidth="1"/>
    <col min="756" max="759" width="4.85546875" style="9" customWidth="1"/>
    <col min="760" max="760" width="5.28515625" style="9" customWidth="1"/>
    <col min="761" max="761" width="5.85546875" style="9" customWidth="1"/>
    <col min="762" max="762" width="6" style="9" customWidth="1"/>
    <col min="763" max="767" width="4.7109375" style="9" customWidth="1"/>
    <col min="768" max="768" width="8.85546875" style="9" customWidth="1"/>
    <col min="769" max="769" width="9.85546875" style="9" customWidth="1"/>
    <col min="770" max="770" width="12.5703125" style="9" customWidth="1"/>
    <col min="771" max="771" width="7.28515625" style="9" customWidth="1"/>
    <col min="772" max="775" width="9.140625" style="9" customWidth="1"/>
    <col min="776" max="1002" width="9.140625" style="9"/>
    <col min="1003" max="1003" width="4.7109375" style="9" customWidth="1"/>
    <col min="1004" max="1004" width="10.42578125" style="9" customWidth="1"/>
    <col min="1005" max="1005" width="10" style="9" customWidth="1"/>
    <col min="1006" max="1006" width="6.7109375" style="9" customWidth="1"/>
    <col min="1007" max="1007" width="9.85546875" style="9" customWidth="1"/>
    <col min="1008" max="1008" width="9.140625" style="9" customWidth="1"/>
    <col min="1009" max="1010" width="6" style="9" customWidth="1"/>
    <col min="1011" max="1011" width="5.7109375" style="9" customWidth="1"/>
    <col min="1012" max="1015" width="4.85546875" style="9" customWidth="1"/>
    <col min="1016" max="1016" width="5.28515625" style="9" customWidth="1"/>
    <col min="1017" max="1017" width="5.85546875" style="9" customWidth="1"/>
    <col min="1018" max="1018" width="6" style="9" customWidth="1"/>
    <col min="1019" max="1023" width="4.7109375" style="9" customWidth="1"/>
    <col min="1024" max="1024" width="8.85546875" style="9" customWidth="1"/>
    <col min="1025" max="1025" width="9.85546875" style="9" customWidth="1"/>
    <col min="1026" max="1026" width="12.5703125" style="9" customWidth="1"/>
    <col min="1027" max="1027" width="7.28515625" style="9" customWidth="1"/>
    <col min="1028" max="1031" width="9.140625" style="9" customWidth="1"/>
    <col min="1032" max="1258" width="9.140625" style="9"/>
    <col min="1259" max="1259" width="4.7109375" style="9" customWidth="1"/>
    <col min="1260" max="1260" width="10.42578125" style="9" customWidth="1"/>
    <col min="1261" max="1261" width="10" style="9" customWidth="1"/>
    <col min="1262" max="1262" width="6.7109375" style="9" customWidth="1"/>
    <col min="1263" max="1263" width="9.85546875" style="9" customWidth="1"/>
    <col min="1264" max="1264" width="9.140625" style="9" customWidth="1"/>
    <col min="1265" max="1266" width="6" style="9" customWidth="1"/>
    <col min="1267" max="1267" width="5.7109375" style="9" customWidth="1"/>
    <col min="1268" max="1271" width="4.85546875" style="9" customWidth="1"/>
    <col min="1272" max="1272" width="5.28515625" style="9" customWidth="1"/>
    <col min="1273" max="1273" width="5.85546875" style="9" customWidth="1"/>
    <col min="1274" max="1274" width="6" style="9" customWidth="1"/>
    <col min="1275" max="1279" width="4.7109375" style="9" customWidth="1"/>
    <col min="1280" max="1280" width="8.85546875" style="9" customWidth="1"/>
    <col min="1281" max="1281" width="9.85546875" style="9" customWidth="1"/>
    <col min="1282" max="1282" width="12.5703125" style="9" customWidth="1"/>
    <col min="1283" max="1283" width="7.28515625" style="9" customWidth="1"/>
    <col min="1284" max="1287" width="9.140625" style="9" customWidth="1"/>
    <col min="1288" max="1514" width="9.140625" style="9"/>
    <col min="1515" max="1515" width="4.7109375" style="9" customWidth="1"/>
    <col min="1516" max="1516" width="10.42578125" style="9" customWidth="1"/>
    <col min="1517" max="1517" width="10" style="9" customWidth="1"/>
    <col min="1518" max="1518" width="6.7109375" style="9" customWidth="1"/>
    <col min="1519" max="1519" width="9.85546875" style="9" customWidth="1"/>
    <col min="1520" max="1520" width="9.140625" style="9" customWidth="1"/>
    <col min="1521" max="1522" width="6" style="9" customWidth="1"/>
    <col min="1523" max="1523" width="5.7109375" style="9" customWidth="1"/>
    <col min="1524" max="1527" width="4.85546875" style="9" customWidth="1"/>
    <col min="1528" max="1528" width="5.28515625" style="9" customWidth="1"/>
    <col min="1529" max="1529" width="5.85546875" style="9" customWidth="1"/>
    <col min="1530" max="1530" width="6" style="9" customWidth="1"/>
    <col min="1531" max="1535" width="4.7109375" style="9" customWidth="1"/>
    <col min="1536" max="1536" width="8.85546875" style="9" customWidth="1"/>
    <col min="1537" max="1537" width="9.85546875" style="9" customWidth="1"/>
    <col min="1538" max="1538" width="12.5703125" style="9" customWidth="1"/>
    <col min="1539" max="1539" width="7.28515625" style="9" customWidth="1"/>
    <col min="1540" max="1543" width="9.140625" style="9" customWidth="1"/>
    <col min="1544" max="1770" width="9.140625" style="9"/>
    <col min="1771" max="1771" width="4.7109375" style="9" customWidth="1"/>
    <col min="1772" max="1772" width="10.42578125" style="9" customWidth="1"/>
    <col min="1773" max="1773" width="10" style="9" customWidth="1"/>
    <col min="1774" max="1774" width="6.7109375" style="9" customWidth="1"/>
    <col min="1775" max="1775" width="9.85546875" style="9" customWidth="1"/>
    <col min="1776" max="1776" width="9.140625" style="9" customWidth="1"/>
    <col min="1777" max="1778" width="6" style="9" customWidth="1"/>
    <col min="1779" max="1779" width="5.7109375" style="9" customWidth="1"/>
    <col min="1780" max="1783" width="4.85546875" style="9" customWidth="1"/>
    <col min="1784" max="1784" width="5.28515625" style="9" customWidth="1"/>
    <col min="1785" max="1785" width="5.85546875" style="9" customWidth="1"/>
    <col min="1786" max="1786" width="6" style="9" customWidth="1"/>
    <col min="1787" max="1791" width="4.7109375" style="9" customWidth="1"/>
    <col min="1792" max="1792" width="8.85546875" style="9" customWidth="1"/>
    <col min="1793" max="1793" width="9.85546875" style="9" customWidth="1"/>
    <col min="1794" max="1794" width="12.5703125" style="9" customWidth="1"/>
    <col min="1795" max="1795" width="7.28515625" style="9" customWidth="1"/>
    <col min="1796" max="1799" width="9.140625" style="9" customWidth="1"/>
    <col min="1800" max="2026" width="9.140625" style="9"/>
    <col min="2027" max="2027" width="4.7109375" style="9" customWidth="1"/>
    <col min="2028" max="2028" width="10.42578125" style="9" customWidth="1"/>
    <col min="2029" max="2029" width="10" style="9" customWidth="1"/>
    <col min="2030" max="2030" width="6.7109375" style="9" customWidth="1"/>
    <col min="2031" max="2031" width="9.85546875" style="9" customWidth="1"/>
    <col min="2032" max="2032" width="9.140625" style="9" customWidth="1"/>
    <col min="2033" max="2034" width="6" style="9" customWidth="1"/>
    <col min="2035" max="2035" width="5.7109375" style="9" customWidth="1"/>
    <col min="2036" max="2039" width="4.85546875" style="9" customWidth="1"/>
    <col min="2040" max="2040" width="5.28515625" style="9" customWidth="1"/>
    <col min="2041" max="2041" width="5.85546875" style="9" customWidth="1"/>
    <col min="2042" max="2042" width="6" style="9" customWidth="1"/>
    <col min="2043" max="2047" width="4.7109375" style="9" customWidth="1"/>
    <col min="2048" max="2048" width="8.85546875" style="9" customWidth="1"/>
    <col min="2049" max="2049" width="9.85546875" style="9" customWidth="1"/>
    <col min="2050" max="2050" width="12.5703125" style="9" customWidth="1"/>
    <col min="2051" max="2051" width="7.28515625" style="9" customWidth="1"/>
    <col min="2052" max="2055" width="9.140625" style="9" customWidth="1"/>
    <col min="2056" max="2282" width="9.140625" style="9"/>
    <col min="2283" max="2283" width="4.7109375" style="9" customWidth="1"/>
    <col min="2284" max="2284" width="10.42578125" style="9" customWidth="1"/>
    <col min="2285" max="2285" width="10" style="9" customWidth="1"/>
    <col min="2286" max="2286" width="6.7109375" style="9" customWidth="1"/>
    <col min="2287" max="2287" width="9.85546875" style="9" customWidth="1"/>
    <col min="2288" max="2288" width="9.140625" style="9" customWidth="1"/>
    <col min="2289" max="2290" width="6" style="9" customWidth="1"/>
    <col min="2291" max="2291" width="5.7109375" style="9" customWidth="1"/>
    <col min="2292" max="2295" width="4.85546875" style="9" customWidth="1"/>
    <col min="2296" max="2296" width="5.28515625" style="9" customWidth="1"/>
    <col min="2297" max="2297" width="5.85546875" style="9" customWidth="1"/>
    <col min="2298" max="2298" width="6" style="9" customWidth="1"/>
    <col min="2299" max="2303" width="4.7109375" style="9" customWidth="1"/>
    <col min="2304" max="2304" width="8.85546875" style="9" customWidth="1"/>
    <col min="2305" max="2305" width="9.85546875" style="9" customWidth="1"/>
    <col min="2306" max="2306" width="12.5703125" style="9" customWidth="1"/>
    <col min="2307" max="2307" width="7.28515625" style="9" customWidth="1"/>
    <col min="2308" max="2311" width="9.140625" style="9" customWidth="1"/>
    <col min="2312" max="2538" width="9.140625" style="9"/>
    <col min="2539" max="2539" width="4.7109375" style="9" customWidth="1"/>
    <col min="2540" max="2540" width="10.42578125" style="9" customWidth="1"/>
    <col min="2541" max="2541" width="10" style="9" customWidth="1"/>
    <col min="2542" max="2542" width="6.7109375" style="9" customWidth="1"/>
    <col min="2543" max="2543" width="9.85546875" style="9" customWidth="1"/>
    <col min="2544" max="2544" width="9.140625" style="9" customWidth="1"/>
    <col min="2545" max="2546" width="6" style="9" customWidth="1"/>
    <col min="2547" max="2547" width="5.7109375" style="9" customWidth="1"/>
    <col min="2548" max="2551" width="4.85546875" style="9" customWidth="1"/>
    <col min="2552" max="2552" width="5.28515625" style="9" customWidth="1"/>
    <col min="2553" max="2553" width="5.85546875" style="9" customWidth="1"/>
    <col min="2554" max="2554" width="6" style="9" customWidth="1"/>
    <col min="2555" max="2559" width="4.7109375" style="9" customWidth="1"/>
    <col min="2560" max="2560" width="8.85546875" style="9" customWidth="1"/>
    <col min="2561" max="2561" width="9.85546875" style="9" customWidth="1"/>
    <col min="2562" max="2562" width="12.5703125" style="9" customWidth="1"/>
    <col min="2563" max="2563" width="7.28515625" style="9" customWidth="1"/>
    <col min="2564" max="2567" width="9.140625" style="9" customWidth="1"/>
    <col min="2568" max="2794" width="9.140625" style="9"/>
    <col min="2795" max="2795" width="4.7109375" style="9" customWidth="1"/>
    <col min="2796" max="2796" width="10.42578125" style="9" customWidth="1"/>
    <col min="2797" max="2797" width="10" style="9" customWidth="1"/>
    <col min="2798" max="2798" width="6.7109375" style="9" customWidth="1"/>
    <col min="2799" max="2799" width="9.85546875" style="9" customWidth="1"/>
    <col min="2800" max="2800" width="9.140625" style="9" customWidth="1"/>
    <col min="2801" max="2802" width="6" style="9" customWidth="1"/>
    <col min="2803" max="2803" width="5.7109375" style="9" customWidth="1"/>
    <col min="2804" max="2807" width="4.85546875" style="9" customWidth="1"/>
    <col min="2808" max="2808" width="5.28515625" style="9" customWidth="1"/>
    <col min="2809" max="2809" width="5.85546875" style="9" customWidth="1"/>
    <col min="2810" max="2810" width="6" style="9" customWidth="1"/>
    <col min="2811" max="2815" width="4.7109375" style="9" customWidth="1"/>
    <col min="2816" max="2816" width="8.85546875" style="9" customWidth="1"/>
    <col min="2817" max="2817" width="9.85546875" style="9" customWidth="1"/>
    <col min="2818" max="2818" width="12.5703125" style="9" customWidth="1"/>
    <col min="2819" max="2819" width="7.28515625" style="9" customWidth="1"/>
    <col min="2820" max="2823" width="9.140625" style="9" customWidth="1"/>
    <col min="2824" max="3050" width="9.140625" style="9"/>
    <col min="3051" max="3051" width="4.7109375" style="9" customWidth="1"/>
    <col min="3052" max="3052" width="10.42578125" style="9" customWidth="1"/>
    <col min="3053" max="3053" width="10" style="9" customWidth="1"/>
    <col min="3054" max="3054" width="6.7109375" style="9" customWidth="1"/>
    <col min="3055" max="3055" width="9.85546875" style="9" customWidth="1"/>
    <col min="3056" max="3056" width="9.140625" style="9" customWidth="1"/>
    <col min="3057" max="3058" width="6" style="9" customWidth="1"/>
    <col min="3059" max="3059" width="5.7109375" style="9" customWidth="1"/>
    <col min="3060" max="3063" width="4.85546875" style="9" customWidth="1"/>
    <col min="3064" max="3064" width="5.28515625" style="9" customWidth="1"/>
    <col min="3065" max="3065" width="5.85546875" style="9" customWidth="1"/>
    <col min="3066" max="3066" width="6" style="9" customWidth="1"/>
    <col min="3067" max="3071" width="4.7109375" style="9" customWidth="1"/>
    <col min="3072" max="3072" width="8.85546875" style="9" customWidth="1"/>
    <col min="3073" max="3073" width="9.85546875" style="9" customWidth="1"/>
    <col min="3074" max="3074" width="12.5703125" style="9" customWidth="1"/>
    <col min="3075" max="3075" width="7.28515625" style="9" customWidth="1"/>
    <col min="3076" max="3079" width="9.140625" style="9" customWidth="1"/>
    <col min="3080" max="3306" width="9.140625" style="9"/>
    <col min="3307" max="3307" width="4.7109375" style="9" customWidth="1"/>
    <col min="3308" max="3308" width="10.42578125" style="9" customWidth="1"/>
    <col min="3309" max="3309" width="10" style="9" customWidth="1"/>
    <col min="3310" max="3310" width="6.7109375" style="9" customWidth="1"/>
    <col min="3311" max="3311" width="9.85546875" style="9" customWidth="1"/>
    <col min="3312" max="3312" width="9.140625" style="9" customWidth="1"/>
    <col min="3313" max="3314" width="6" style="9" customWidth="1"/>
    <col min="3315" max="3315" width="5.7109375" style="9" customWidth="1"/>
    <col min="3316" max="3319" width="4.85546875" style="9" customWidth="1"/>
    <col min="3320" max="3320" width="5.28515625" style="9" customWidth="1"/>
    <col min="3321" max="3321" width="5.85546875" style="9" customWidth="1"/>
    <col min="3322" max="3322" width="6" style="9" customWidth="1"/>
    <col min="3323" max="3327" width="4.7109375" style="9" customWidth="1"/>
    <col min="3328" max="3328" width="8.85546875" style="9" customWidth="1"/>
    <col min="3329" max="3329" width="9.85546875" style="9" customWidth="1"/>
    <col min="3330" max="3330" width="12.5703125" style="9" customWidth="1"/>
    <col min="3331" max="3331" width="7.28515625" style="9" customWidth="1"/>
    <col min="3332" max="3335" width="9.140625" style="9" customWidth="1"/>
    <col min="3336" max="3562" width="9.140625" style="9"/>
    <col min="3563" max="3563" width="4.7109375" style="9" customWidth="1"/>
    <col min="3564" max="3564" width="10.42578125" style="9" customWidth="1"/>
    <col min="3565" max="3565" width="10" style="9" customWidth="1"/>
    <col min="3566" max="3566" width="6.7109375" style="9" customWidth="1"/>
    <col min="3567" max="3567" width="9.85546875" style="9" customWidth="1"/>
    <col min="3568" max="3568" width="9.140625" style="9" customWidth="1"/>
    <col min="3569" max="3570" width="6" style="9" customWidth="1"/>
    <col min="3571" max="3571" width="5.7109375" style="9" customWidth="1"/>
    <col min="3572" max="3575" width="4.85546875" style="9" customWidth="1"/>
    <col min="3576" max="3576" width="5.28515625" style="9" customWidth="1"/>
    <col min="3577" max="3577" width="5.85546875" style="9" customWidth="1"/>
    <col min="3578" max="3578" width="6" style="9" customWidth="1"/>
    <col min="3579" max="3583" width="4.7109375" style="9" customWidth="1"/>
    <col min="3584" max="3584" width="8.85546875" style="9" customWidth="1"/>
    <col min="3585" max="3585" width="9.85546875" style="9" customWidth="1"/>
    <col min="3586" max="3586" width="12.5703125" style="9" customWidth="1"/>
    <col min="3587" max="3587" width="7.28515625" style="9" customWidth="1"/>
    <col min="3588" max="3591" width="9.140625" style="9" customWidth="1"/>
    <col min="3592" max="3818" width="9.140625" style="9"/>
    <col min="3819" max="3819" width="4.7109375" style="9" customWidth="1"/>
    <col min="3820" max="3820" width="10.42578125" style="9" customWidth="1"/>
    <col min="3821" max="3821" width="10" style="9" customWidth="1"/>
    <col min="3822" max="3822" width="6.7109375" style="9" customWidth="1"/>
    <col min="3823" max="3823" width="9.85546875" style="9" customWidth="1"/>
    <col min="3824" max="3824" width="9.140625" style="9" customWidth="1"/>
    <col min="3825" max="3826" width="6" style="9" customWidth="1"/>
    <col min="3827" max="3827" width="5.7109375" style="9" customWidth="1"/>
    <col min="3828" max="3831" width="4.85546875" style="9" customWidth="1"/>
    <col min="3832" max="3832" width="5.28515625" style="9" customWidth="1"/>
    <col min="3833" max="3833" width="5.85546875" style="9" customWidth="1"/>
    <col min="3834" max="3834" width="6" style="9" customWidth="1"/>
    <col min="3835" max="3839" width="4.7109375" style="9" customWidth="1"/>
    <col min="3840" max="3840" width="8.85546875" style="9" customWidth="1"/>
    <col min="3841" max="3841" width="9.85546875" style="9" customWidth="1"/>
    <col min="3842" max="3842" width="12.5703125" style="9" customWidth="1"/>
    <col min="3843" max="3843" width="7.28515625" style="9" customWidth="1"/>
    <col min="3844" max="3847" width="9.140625" style="9" customWidth="1"/>
    <col min="3848" max="4074" width="9.140625" style="9"/>
    <col min="4075" max="4075" width="4.7109375" style="9" customWidth="1"/>
    <col min="4076" max="4076" width="10.42578125" style="9" customWidth="1"/>
    <col min="4077" max="4077" width="10" style="9" customWidth="1"/>
    <col min="4078" max="4078" width="6.7109375" style="9" customWidth="1"/>
    <col min="4079" max="4079" width="9.85546875" style="9" customWidth="1"/>
    <col min="4080" max="4080" width="9.140625" style="9" customWidth="1"/>
    <col min="4081" max="4082" width="6" style="9" customWidth="1"/>
    <col min="4083" max="4083" width="5.7109375" style="9" customWidth="1"/>
    <col min="4084" max="4087" width="4.85546875" style="9" customWidth="1"/>
    <col min="4088" max="4088" width="5.28515625" style="9" customWidth="1"/>
    <col min="4089" max="4089" width="5.85546875" style="9" customWidth="1"/>
    <col min="4090" max="4090" width="6" style="9" customWidth="1"/>
    <col min="4091" max="4095" width="4.7109375" style="9" customWidth="1"/>
    <col min="4096" max="4096" width="8.85546875" style="9" customWidth="1"/>
    <col min="4097" max="4097" width="9.85546875" style="9" customWidth="1"/>
    <col min="4098" max="4098" width="12.5703125" style="9" customWidth="1"/>
    <col min="4099" max="4099" width="7.28515625" style="9" customWidth="1"/>
    <col min="4100" max="4103" width="9.140625" style="9" customWidth="1"/>
    <col min="4104" max="4330" width="9.140625" style="9"/>
    <col min="4331" max="4331" width="4.7109375" style="9" customWidth="1"/>
    <col min="4332" max="4332" width="10.42578125" style="9" customWidth="1"/>
    <col min="4333" max="4333" width="10" style="9" customWidth="1"/>
    <col min="4334" max="4334" width="6.7109375" style="9" customWidth="1"/>
    <col min="4335" max="4335" width="9.85546875" style="9" customWidth="1"/>
    <col min="4336" max="4336" width="9.140625" style="9" customWidth="1"/>
    <col min="4337" max="4338" width="6" style="9" customWidth="1"/>
    <col min="4339" max="4339" width="5.7109375" style="9" customWidth="1"/>
    <col min="4340" max="4343" width="4.85546875" style="9" customWidth="1"/>
    <col min="4344" max="4344" width="5.28515625" style="9" customWidth="1"/>
    <col min="4345" max="4345" width="5.85546875" style="9" customWidth="1"/>
    <col min="4346" max="4346" width="6" style="9" customWidth="1"/>
    <col min="4347" max="4351" width="4.7109375" style="9" customWidth="1"/>
    <col min="4352" max="4352" width="8.85546875" style="9" customWidth="1"/>
    <col min="4353" max="4353" width="9.85546875" style="9" customWidth="1"/>
    <col min="4354" max="4354" width="12.5703125" style="9" customWidth="1"/>
    <col min="4355" max="4355" width="7.28515625" style="9" customWidth="1"/>
    <col min="4356" max="4359" width="9.140625" style="9" customWidth="1"/>
    <col min="4360" max="4586" width="9.140625" style="9"/>
    <col min="4587" max="4587" width="4.7109375" style="9" customWidth="1"/>
    <col min="4588" max="4588" width="10.42578125" style="9" customWidth="1"/>
    <col min="4589" max="4589" width="10" style="9" customWidth="1"/>
    <col min="4590" max="4590" width="6.7109375" style="9" customWidth="1"/>
    <col min="4591" max="4591" width="9.85546875" style="9" customWidth="1"/>
    <col min="4592" max="4592" width="9.140625" style="9" customWidth="1"/>
    <col min="4593" max="4594" width="6" style="9" customWidth="1"/>
    <col min="4595" max="4595" width="5.7109375" style="9" customWidth="1"/>
    <col min="4596" max="4599" width="4.85546875" style="9" customWidth="1"/>
    <col min="4600" max="4600" width="5.28515625" style="9" customWidth="1"/>
    <col min="4601" max="4601" width="5.85546875" style="9" customWidth="1"/>
    <col min="4602" max="4602" width="6" style="9" customWidth="1"/>
    <col min="4603" max="4607" width="4.7109375" style="9" customWidth="1"/>
    <col min="4608" max="4608" width="8.85546875" style="9" customWidth="1"/>
    <col min="4609" max="4609" width="9.85546875" style="9" customWidth="1"/>
    <col min="4610" max="4610" width="12.5703125" style="9" customWidth="1"/>
    <col min="4611" max="4611" width="7.28515625" style="9" customWidth="1"/>
    <col min="4612" max="4615" width="9.140625" style="9" customWidth="1"/>
    <col min="4616" max="4842" width="9.140625" style="9"/>
    <col min="4843" max="4843" width="4.7109375" style="9" customWidth="1"/>
    <col min="4844" max="4844" width="10.42578125" style="9" customWidth="1"/>
    <col min="4845" max="4845" width="10" style="9" customWidth="1"/>
    <col min="4846" max="4846" width="6.7109375" style="9" customWidth="1"/>
    <col min="4847" max="4847" width="9.85546875" style="9" customWidth="1"/>
    <col min="4848" max="4848" width="9.140625" style="9" customWidth="1"/>
    <col min="4849" max="4850" width="6" style="9" customWidth="1"/>
    <col min="4851" max="4851" width="5.7109375" style="9" customWidth="1"/>
    <col min="4852" max="4855" width="4.85546875" style="9" customWidth="1"/>
    <col min="4856" max="4856" width="5.28515625" style="9" customWidth="1"/>
    <col min="4857" max="4857" width="5.85546875" style="9" customWidth="1"/>
    <col min="4858" max="4858" width="6" style="9" customWidth="1"/>
    <col min="4859" max="4863" width="4.7109375" style="9" customWidth="1"/>
    <col min="4864" max="4864" width="8.85546875" style="9" customWidth="1"/>
    <col min="4865" max="4865" width="9.85546875" style="9" customWidth="1"/>
    <col min="4866" max="4866" width="12.5703125" style="9" customWidth="1"/>
    <col min="4867" max="4867" width="7.28515625" style="9" customWidth="1"/>
    <col min="4868" max="4871" width="9.140625" style="9" customWidth="1"/>
    <col min="4872" max="5098" width="9.140625" style="9"/>
    <col min="5099" max="5099" width="4.7109375" style="9" customWidth="1"/>
    <col min="5100" max="5100" width="10.42578125" style="9" customWidth="1"/>
    <col min="5101" max="5101" width="10" style="9" customWidth="1"/>
    <col min="5102" max="5102" width="6.7109375" style="9" customWidth="1"/>
    <col min="5103" max="5103" width="9.85546875" style="9" customWidth="1"/>
    <col min="5104" max="5104" width="9.140625" style="9" customWidth="1"/>
    <col min="5105" max="5106" width="6" style="9" customWidth="1"/>
    <col min="5107" max="5107" width="5.7109375" style="9" customWidth="1"/>
    <col min="5108" max="5111" width="4.85546875" style="9" customWidth="1"/>
    <col min="5112" max="5112" width="5.28515625" style="9" customWidth="1"/>
    <col min="5113" max="5113" width="5.85546875" style="9" customWidth="1"/>
    <col min="5114" max="5114" width="6" style="9" customWidth="1"/>
    <col min="5115" max="5119" width="4.7109375" style="9" customWidth="1"/>
    <col min="5120" max="5120" width="8.85546875" style="9" customWidth="1"/>
    <col min="5121" max="5121" width="9.85546875" style="9" customWidth="1"/>
    <col min="5122" max="5122" width="12.5703125" style="9" customWidth="1"/>
    <col min="5123" max="5123" width="7.28515625" style="9" customWidth="1"/>
    <col min="5124" max="5127" width="9.140625" style="9" customWidth="1"/>
    <col min="5128" max="5354" width="9.140625" style="9"/>
    <col min="5355" max="5355" width="4.7109375" style="9" customWidth="1"/>
    <col min="5356" max="5356" width="10.42578125" style="9" customWidth="1"/>
    <col min="5357" max="5357" width="10" style="9" customWidth="1"/>
    <col min="5358" max="5358" width="6.7109375" style="9" customWidth="1"/>
    <col min="5359" max="5359" width="9.85546875" style="9" customWidth="1"/>
    <col min="5360" max="5360" width="9.140625" style="9" customWidth="1"/>
    <col min="5361" max="5362" width="6" style="9" customWidth="1"/>
    <col min="5363" max="5363" width="5.7109375" style="9" customWidth="1"/>
    <col min="5364" max="5367" width="4.85546875" style="9" customWidth="1"/>
    <col min="5368" max="5368" width="5.28515625" style="9" customWidth="1"/>
    <col min="5369" max="5369" width="5.85546875" style="9" customWidth="1"/>
    <col min="5370" max="5370" width="6" style="9" customWidth="1"/>
    <col min="5371" max="5375" width="4.7109375" style="9" customWidth="1"/>
    <col min="5376" max="5376" width="8.85546875" style="9" customWidth="1"/>
    <col min="5377" max="5377" width="9.85546875" style="9" customWidth="1"/>
    <col min="5378" max="5378" width="12.5703125" style="9" customWidth="1"/>
    <col min="5379" max="5379" width="7.28515625" style="9" customWidth="1"/>
    <col min="5380" max="5383" width="9.140625" style="9" customWidth="1"/>
    <col min="5384" max="5610" width="9.140625" style="9"/>
    <col min="5611" max="5611" width="4.7109375" style="9" customWidth="1"/>
    <col min="5612" max="5612" width="10.42578125" style="9" customWidth="1"/>
    <col min="5613" max="5613" width="10" style="9" customWidth="1"/>
    <col min="5614" max="5614" width="6.7109375" style="9" customWidth="1"/>
    <col min="5615" max="5615" width="9.85546875" style="9" customWidth="1"/>
    <col min="5616" max="5616" width="9.140625" style="9" customWidth="1"/>
    <col min="5617" max="5618" width="6" style="9" customWidth="1"/>
    <col min="5619" max="5619" width="5.7109375" style="9" customWidth="1"/>
    <col min="5620" max="5623" width="4.85546875" style="9" customWidth="1"/>
    <col min="5624" max="5624" width="5.28515625" style="9" customWidth="1"/>
    <col min="5625" max="5625" width="5.85546875" style="9" customWidth="1"/>
    <col min="5626" max="5626" width="6" style="9" customWidth="1"/>
    <col min="5627" max="5631" width="4.7109375" style="9" customWidth="1"/>
    <col min="5632" max="5632" width="8.85546875" style="9" customWidth="1"/>
    <col min="5633" max="5633" width="9.85546875" style="9" customWidth="1"/>
    <col min="5634" max="5634" width="12.5703125" style="9" customWidth="1"/>
    <col min="5635" max="5635" width="7.28515625" style="9" customWidth="1"/>
    <col min="5636" max="5639" width="9.140625" style="9" customWidth="1"/>
    <col min="5640" max="5866" width="9.140625" style="9"/>
    <col min="5867" max="5867" width="4.7109375" style="9" customWidth="1"/>
    <col min="5868" max="5868" width="10.42578125" style="9" customWidth="1"/>
    <col min="5869" max="5869" width="10" style="9" customWidth="1"/>
    <col min="5870" max="5870" width="6.7109375" style="9" customWidth="1"/>
    <col min="5871" max="5871" width="9.85546875" style="9" customWidth="1"/>
    <col min="5872" max="5872" width="9.140625" style="9" customWidth="1"/>
    <col min="5873" max="5874" width="6" style="9" customWidth="1"/>
    <col min="5875" max="5875" width="5.7109375" style="9" customWidth="1"/>
    <col min="5876" max="5879" width="4.85546875" style="9" customWidth="1"/>
    <col min="5880" max="5880" width="5.28515625" style="9" customWidth="1"/>
    <col min="5881" max="5881" width="5.85546875" style="9" customWidth="1"/>
    <col min="5882" max="5882" width="6" style="9" customWidth="1"/>
    <col min="5883" max="5887" width="4.7109375" style="9" customWidth="1"/>
    <col min="5888" max="5888" width="8.85546875" style="9" customWidth="1"/>
    <col min="5889" max="5889" width="9.85546875" style="9" customWidth="1"/>
    <col min="5890" max="5890" width="12.5703125" style="9" customWidth="1"/>
    <col min="5891" max="5891" width="7.28515625" style="9" customWidth="1"/>
    <col min="5892" max="5895" width="9.140625" style="9" customWidth="1"/>
    <col min="5896" max="6122" width="9.140625" style="9"/>
    <col min="6123" max="6123" width="4.7109375" style="9" customWidth="1"/>
    <col min="6124" max="6124" width="10.42578125" style="9" customWidth="1"/>
    <col min="6125" max="6125" width="10" style="9" customWidth="1"/>
    <col min="6126" max="6126" width="6.7109375" style="9" customWidth="1"/>
    <col min="6127" max="6127" width="9.85546875" style="9" customWidth="1"/>
    <col min="6128" max="6128" width="9.140625" style="9" customWidth="1"/>
    <col min="6129" max="6130" width="6" style="9" customWidth="1"/>
    <col min="6131" max="6131" width="5.7109375" style="9" customWidth="1"/>
    <col min="6132" max="6135" width="4.85546875" style="9" customWidth="1"/>
    <col min="6136" max="6136" width="5.28515625" style="9" customWidth="1"/>
    <col min="6137" max="6137" width="5.85546875" style="9" customWidth="1"/>
    <col min="6138" max="6138" width="6" style="9" customWidth="1"/>
    <col min="6139" max="6143" width="4.7109375" style="9" customWidth="1"/>
    <col min="6144" max="6144" width="8.85546875" style="9" customWidth="1"/>
    <col min="6145" max="6145" width="9.85546875" style="9" customWidth="1"/>
    <col min="6146" max="6146" width="12.5703125" style="9" customWidth="1"/>
    <col min="6147" max="6147" width="7.28515625" style="9" customWidth="1"/>
    <col min="6148" max="6151" width="9.140625" style="9" customWidth="1"/>
    <col min="6152" max="6378" width="9.140625" style="9"/>
    <col min="6379" max="6379" width="4.7109375" style="9" customWidth="1"/>
    <col min="6380" max="6380" width="10.42578125" style="9" customWidth="1"/>
    <col min="6381" max="6381" width="10" style="9" customWidth="1"/>
    <col min="6382" max="6382" width="6.7109375" style="9" customWidth="1"/>
    <col min="6383" max="6383" width="9.85546875" style="9" customWidth="1"/>
    <col min="6384" max="6384" width="9.140625" style="9" customWidth="1"/>
    <col min="6385" max="6386" width="6" style="9" customWidth="1"/>
    <col min="6387" max="6387" width="5.7109375" style="9" customWidth="1"/>
    <col min="6388" max="6391" width="4.85546875" style="9" customWidth="1"/>
    <col min="6392" max="6392" width="5.28515625" style="9" customWidth="1"/>
    <col min="6393" max="6393" width="5.85546875" style="9" customWidth="1"/>
    <col min="6394" max="6394" width="6" style="9" customWidth="1"/>
    <col min="6395" max="6399" width="4.7109375" style="9" customWidth="1"/>
    <col min="6400" max="6400" width="8.85546875" style="9" customWidth="1"/>
    <col min="6401" max="6401" width="9.85546875" style="9" customWidth="1"/>
    <col min="6402" max="6402" width="12.5703125" style="9" customWidth="1"/>
    <col min="6403" max="6403" width="7.28515625" style="9" customWidth="1"/>
    <col min="6404" max="6407" width="9.140625" style="9" customWidth="1"/>
    <col min="6408" max="6634" width="9.140625" style="9"/>
    <col min="6635" max="6635" width="4.7109375" style="9" customWidth="1"/>
    <col min="6636" max="6636" width="10.42578125" style="9" customWidth="1"/>
    <col min="6637" max="6637" width="10" style="9" customWidth="1"/>
    <col min="6638" max="6638" width="6.7109375" style="9" customWidth="1"/>
    <col min="6639" max="6639" width="9.85546875" style="9" customWidth="1"/>
    <col min="6640" max="6640" width="9.140625" style="9" customWidth="1"/>
    <col min="6641" max="6642" width="6" style="9" customWidth="1"/>
    <col min="6643" max="6643" width="5.7109375" style="9" customWidth="1"/>
    <col min="6644" max="6647" width="4.85546875" style="9" customWidth="1"/>
    <col min="6648" max="6648" width="5.28515625" style="9" customWidth="1"/>
    <col min="6649" max="6649" width="5.85546875" style="9" customWidth="1"/>
    <col min="6650" max="6650" width="6" style="9" customWidth="1"/>
    <col min="6651" max="6655" width="4.7109375" style="9" customWidth="1"/>
    <col min="6656" max="6656" width="8.85546875" style="9" customWidth="1"/>
    <col min="6657" max="6657" width="9.85546875" style="9" customWidth="1"/>
    <col min="6658" max="6658" width="12.5703125" style="9" customWidth="1"/>
    <col min="6659" max="6659" width="7.28515625" style="9" customWidth="1"/>
    <col min="6660" max="6663" width="9.140625" style="9" customWidth="1"/>
    <col min="6664" max="6890" width="9.140625" style="9"/>
    <col min="6891" max="6891" width="4.7109375" style="9" customWidth="1"/>
    <col min="6892" max="6892" width="10.42578125" style="9" customWidth="1"/>
    <col min="6893" max="6893" width="10" style="9" customWidth="1"/>
    <col min="6894" max="6894" width="6.7109375" style="9" customWidth="1"/>
    <col min="6895" max="6895" width="9.85546875" style="9" customWidth="1"/>
    <col min="6896" max="6896" width="9.140625" style="9" customWidth="1"/>
    <col min="6897" max="6898" width="6" style="9" customWidth="1"/>
    <col min="6899" max="6899" width="5.7109375" style="9" customWidth="1"/>
    <col min="6900" max="6903" width="4.85546875" style="9" customWidth="1"/>
    <col min="6904" max="6904" width="5.28515625" style="9" customWidth="1"/>
    <col min="6905" max="6905" width="5.85546875" style="9" customWidth="1"/>
    <col min="6906" max="6906" width="6" style="9" customWidth="1"/>
    <col min="6907" max="6911" width="4.7109375" style="9" customWidth="1"/>
    <col min="6912" max="6912" width="8.85546875" style="9" customWidth="1"/>
    <col min="6913" max="6913" width="9.85546875" style="9" customWidth="1"/>
    <col min="6914" max="6914" width="12.5703125" style="9" customWidth="1"/>
    <col min="6915" max="6915" width="7.28515625" style="9" customWidth="1"/>
    <col min="6916" max="6919" width="9.140625" style="9" customWidth="1"/>
    <col min="6920" max="7146" width="9.140625" style="9"/>
    <col min="7147" max="7147" width="4.7109375" style="9" customWidth="1"/>
    <col min="7148" max="7148" width="10.42578125" style="9" customWidth="1"/>
    <col min="7149" max="7149" width="10" style="9" customWidth="1"/>
    <col min="7150" max="7150" width="6.7109375" style="9" customWidth="1"/>
    <col min="7151" max="7151" width="9.85546875" style="9" customWidth="1"/>
    <col min="7152" max="7152" width="9.140625" style="9" customWidth="1"/>
    <col min="7153" max="7154" width="6" style="9" customWidth="1"/>
    <col min="7155" max="7155" width="5.7109375" style="9" customWidth="1"/>
    <col min="7156" max="7159" width="4.85546875" style="9" customWidth="1"/>
    <col min="7160" max="7160" width="5.28515625" style="9" customWidth="1"/>
    <col min="7161" max="7161" width="5.85546875" style="9" customWidth="1"/>
    <col min="7162" max="7162" width="6" style="9" customWidth="1"/>
    <col min="7163" max="7167" width="4.7109375" style="9" customWidth="1"/>
    <col min="7168" max="7168" width="8.85546875" style="9" customWidth="1"/>
    <col min="7169" max="7169" width="9.85546875" style="9" customWidth="1"/>
    <col min="7170" max="7170" width="12.5703125" style="9" customWidth="1"/>
    <col min="7171" max="7171" width="7.28515625" style="9" customWidth="1"/>
    <col min="7172" max="7175" width="9.140625" style="9" customWidth="1"/>
    <col min="7176" max="7402" width="9.140625" style="9"/>
    <col min="7403" max="7403" width="4.7109375" style="9" customWidth="1"/>
    <col min="7404" max="7404" width="10.42578125" style="9" customWidth="1"/>
    <col min="7405" max="7405" width="10" style="9" customWidth="1"/>
    <col min="7406" max="7406" width="6.7109375" style="9" customWidth="1"/>
    <col min="7407" max="7407" width="9.85546875" style="9" customWidth="1"/>
    <col min="7408" max="7408" width="9.140625" style="9" customWidth="1"/>
    <col min="7409" max="7410" width="6" style="9" customWidth="1"/>
    <col min="7411" max="7411" width="5.7109375" style="9" customWidth="1"/>
    <col min="7412" max="7415" width="4.85546875" style="9" customWidth="1"/>
    <col min="7416" max="7416" width="5.28515625" style="9" customWidth="1"/>
    <col min="7417" max="7417" width="5.85546875" style="9" customWidth="1"/>
    <col min="7418" max="7418" width="6" style="9" customWidth="1"/>
    <col min="7419" max="7423" width="4.7109375" style="9" customWidth="1"/>
    <col min="7424" max="7424" width="8.85546875" style="9" customWidth="1"/>
    <col min="7425" max="7425" width="9.85546875" style="9" customWidth="1"/>
    <col min="7426" max="7426" width="12.5703125" style="9" customWidth="1"/>
    <col min="7427" max="7427" width="7.28515625" style="9" customWidth="1"/>
    <col min="7428" max="7431" width="9.140625" style="9" customWidth="1"/>
    <col min="7432" max="7658" width="9.140625" style="9"/>
    <col min="7659" max="7659" width="4.7109375" style="9" customWidth="1"/>
    <col min="7660" max="7660" width="10.42578125" style="9" customWidth="1"/>
    <col min="7661" max="7661" width="10" style="9" customWidth="1"/>
    <col min="7662" max="7662" width="6.7109375" style="9" customWidth="1"/>
    <col min="7663" max="7663" width="9.85546875" style="9" customWidth="1"/>
    <col min="7664" max="7664" width="9.140625" style="9" customWidth="1"/>
    <col min="7665" max="7666" width="6" style="9" customWidth="1"/>
    <col min="7667" max="7667" width="5.7109375" style="9" customWidth="1"/>
    <col min="7668" max="7671" width="4.85546875" style="9" customWidth="1"/>
    <col min="7672" max="7672" width="5.28515625" style="9" customWidth="1"/>
    <col min="7673" max="7673" width="5.85546875" style="9" customWidth="1"/>
    <col min="7674" max="7674" width="6" style="9" customWidth="1"/>
    <col min="7675" max="7679" width="4.7109375" style="9" customWidth="1"/>
    <col min="7680" max="7680" width="8.85546875" style="9" customWidth="1"/>
    <col min="7681" max="7681" width="9.85546875" style="9" customWidth="1"/>
    <col min="7682" max="7682" width="12.5703125" style="9" customWidth="1"/>
    <col min="7683" max="7683" width="7.28515625" style="9" customWidth="1"/>
    <col min="7684" max="7687" width="9.140625" style="9" customWidth="1"/>
    <col min="7688" max="7914" width="9.140625" style="9"/>
    <col min="7915" max="7915" width="4.7109375" style="9" customWidth="1"/>
    <col min="7916" max="7916" width="10.42578125" style="9" customWidth="1"/>
    <col min="7917" max="7917" width="10" style="9" customWidth="1"/>
    <col min="7918" max="7918" width="6.7109375" style="9" customWidth="1"/>
    <col min="7919" max="7919" width="9.85546875" style="9" customWidth="1"/>
    <col min="7920" max="7920" width="9.140625" style="9" customWidth="1"/>
    <col min="7921" max="7922" width="6" style="9" customWidth="1"/>
    <col min="7923" max="7923" width="5.7109375" style="9" customWidth="1"/>
    <col min="7924" max="7927" width="4.85546875" style="9" customWidth="1"/>
    <col min="7928" max="7928" width="5.28515625" style="9" customWidth="1"/>
    <col min="7929" max="7929" width="5.85546875" style="9" customWidth="1"/>
    <col min="7930" max="7930" width="6" style="9" customWidth="1"/>
    <col min="7931" max="7935" width="4.7109375" style="9" customWidth="1"/>
    <col min="7936" max="7936" width="8.85546875" style="9" customWidth="1"/>
    <col min="7937" max="7937" width="9.85546875" style="9" customWidth="1"/>
    <col min="7938" max="7938" width="12.5703125" style="9" customWidth="1"/>
    <col min="7939" max="7939" width="7.28515625" style="9" customWidth="1"/>
    <col min="7940" max="7943" width="9.140625" style="9" customWidth="1"/>
    <col min="7944" max="8170" width="9.140625" style="9"/>
    <col min="8171" max="8171" width="4.7109375" style="9" customWidth="1"/>
    <col min="8172" max="8172" width="10.42578125" style="9" customWidth="1"/>
    <col min="8173" max="8173" width="10" style="9" customWidth="1"/>
    <col min="8174" max="8174" width="6.7109375" style="9" customWidth="1"/>
    <col min="8175" max="8175" width="9.85546875" style="9" customWidth="1"/>
    <col min="8176" max="8176" width="9.140625" style="9" customWidth="1"/>
    <col min="8177" max="8178" width="6" style="9" customWidth="1"/>
    <col min="8179" max="8179" width="5.7109375" style="9" customWidth="1"/>
    <col min="8180" max="8183" width="4.85546875" style="9" customWidth="1"/>
    <col min="8184" max="8184" width="5.28515625" style="9" customWidth="1"/>
    <col min="8185" max="8185" width="5.85546875" style="9" customWidth="1"/>
    <col min="8186" max="8186" width="6" style="9" customWidth="1"/>
    <col min="8187" max="8191" width="4.7109375" style="9" customWidth="1"/>
    <col min="8192" max="8192" width="8.85546875" style="9" customWidth="1"/>
    <col min="8193" max="8193" width="9.85546875" style="9" customWidth="1"/>
    <col min="8194" max="8194" width="12.5703125" style="9" customWidth="1"/>
    <col min="8195" max="8195" width="7.28515625" style="9" customWidth="1"/>
    <col min="8196" max="8199" width="9.140625" style="9" customWidth="1"/>
    <col min="8200" max="8426" width="9.140625" style="9"/>
    <col min="8427" max="8427" width="4.7109375" style="9" customWidth="1"/>
    <col min="8428" max="8428" width="10.42578125" style="9" customWidth="1"/>
    <col min="8429" max="8429" width="10" style="9" customWidth="1"/>
    <col min="8430" max="8430" width="6.7109375" style="9" customWidth="1"/>
    <col min="8431" max="8431" width="9.85546875" style="9" customWidth="1"/>
    <col min="8432" max="8432" width="9.140625" style="9" customWidth="1"/>
    <col min="8433" max="8434" width="6" style="9" customWidth="1"/>
    <col min="8435" max="8435" width="5.7109375" style="9" customWidth="1"/>
    <col min="8436" max="8439" width="4.85546875" style="9" customWidth="1"/>
    <col min="8440" max="8440" width="5.28515625" style="9" customWidth="1"/>
    <col min="8441" max="8441" width="5.85546875" style="9" customWidth="1"/>
    <col min="8442" max="8442" width="6" style="9" customWidth="1"/>
    <col min="8443" max="8447" width="4.7109375" style="9" customWidth="1"/>
    <col min="8448" max="8448" width="8.85546875" style="9" customWidth="1"/>
    <col min="8449" max="8449" width="9.85546875" style="9" customWidth="1"/>
    <col min="8450" max="8450" width="12.5703125" style="9" customWidth="1"/>
    <col min="8451" max="8451" width="7.28515625" style="9" customWidth="1"/>
    <col min="8452" max="8455" width="9.140625" style="9" customWidth="1"/>
    <col min="8456" max="8682" width="9.140625" style="9"/>
    <col min="8683" max="8683" width="4.7109375" style="9" customWidth="1"/>
    <col min="8684" max="8684" width="10.42578125" style="9" customWidth="1"/>
    <col min="8685" max="8685" width="10" style="9" customWidth="1"/>
    <col min="8686" max="8686" width="6.7109375" style="9" customWidth="1"/>
    <col min="8687" max="8687" width="9.85546875" style="9" customWidth="1"/>
    <col min="8688" max="8688" width="9.140625" style="9" customWidth="1"/>
    <col min="8689" max="8690" width="6" style="9" customWidth="1"/>
    <col min="8691" max="8691" width="5.7109375" style="9" customWidth="1"/>
    <col min="8692" max="8695" width="4.85546875" style="9" customWidth="1"/>
    <col min="8696" max="8696" width="5.28515625" style="9" customWidth="1"/>
    <col min="8697" max="8697" width="5.85546875" style="9" customWidth="1"/>
    <col min="8698" max="8698" width="6" style="9" customWidth="1"/>
    <col min="8699" max="8703" width="4.7109375" style="9" customWidth="1"/>
    <col min="8704" max="8704" width="8.85546875" style="9" customWidth="1"/>
    <col min="8705" max="8705" width="9.85546875" style="9" customWidth="1"/>
    <col min="8706" max="8706" width="12.5703125" style="9" customWidth="1"/>
    <col min="8707" max="8707" width="7.28515625" style="9" customWidth="1"/>
    <col min="8708" max="8711" width="9.140625" style="9" customWidth="1"/>
    <col min="8712" max="8938" width="9.140625" style="9"/>
    <col min="8939" max="8939" width="4.7109375" style="9" customWidth="1"/>
    <col min="8940" max="8940" width="10.42578125" style="9" customWidth="1"/>
    <col min="8941" max="8941" width="10" style="9" customWidth="1"/>
    <col min="8942" max="8942" width="6.7109375" style="9" customWidth="1"/>
    <col min="8943" max="8943" width="9.85546875" style="9" customWidth="1"/>
    <col min="8944" max="8944" width="9.140625" style="9" customWidth="1"/>
    <col min="8945" max="8946" width="6" style="9" customWidth="1"/>
    <col min="8947" max="8947" width="5.7109375" style="9" customWidth="1"/>
    <col min="8948" max="8951" width="4.85546875" style="9" customWidth="1"/>
    <col min="8952" max="8952" width="5.28515625" style="9" customWidth="1"/>
    <col min="8953" max="8953" width="5.85546875" style="9" customWidth="1"/>
    <col min="8954" max="8954" width="6" style="9" customWidth="1"/>
    <col min="8955" max="8959" width="4.7109375" style="9" customWidth="1"/>
    <col min="8960" max="8960" width="8.85546875" style="9" customWidth="1"/>
    <col min="8961" max="8961" width="9.85546875" style="9" customWidth="1"/>
    <col min="8962" max="8962" width="12.5703125" style="9" customWidth="1"/>
    <col min="8963" max="8963" width="7.28515625" style="9" customWidth="1"/>
    <col min="8964" max="8967" width="9.140625" style="9" customWidth="1"/>
    <col min="8968" max="9194" width="9.140625" style="9"/>
    <col min="9195" max="9195" width="4.7109375" style="9" customWidth="1"/>
    <col min="9196" max="9196" width="10.42578125" style="9" customWidth="1"/>
    <col min="9197" max="9197" width="10" style="9" customWidth="1"/>
    <col min="9198" max="9198" width="6.7109375" style="9" customWidth="1"/>
    <col min="9199" max="9199" width="9.85546875" style="9" customWidth="1"/>
    <col min="9200" max="9200" width="9.140625" style="9" customWidth="1"/>
    <col min="9201" max="9202" width="6" style="9" customWidth="1"/>
    <col min="9203" max="9203" width="5.7109375" style="9" customWidth="1"/>
    <col min="9204" max="9207" width="4.85546875" style="9" customWidth="1"/>
    <col min="9208" max="9208" width="5.28515625" style="9" customWidth="1"/>
    <col min="9209" max="9209" width="5.85546875" style="9" customWidth="1"/>
    <col min="9210" max="9210" width="6" style="9" customWidth="1"/>
    <col min="9211" max="9215" width="4.7109375" style="9" customWidth="1"/>
    <col min="9216" max="9216" width="8.85546875" style="9" customWidth="1"/>
    <col min="9217" max="9217" width="9.85546875" style="9" customWidth="1"/>
    <col min="9218" max="9218" width="12.5703125" style="9" customWidth="1"/>
    <col min="9219" max="9219" width="7.28515625" style="9" customWidth="1"/>
    <col min="9220" max="9223" width="9.140625" style="9" customWidth="1"/>
    <col min="9224" max="9450" width="9.140625" style="9"/>
    <col min="9451" max="9451" width="4.7109375" style="9" customWidth="1"/>
    <col min="9452" max="9452" width="10.42578125" style="9" customWidth="1"/>
    <col min="9453" max="9453" width="10" style="9" customWidth="1"/>
    <col min="9454" max="9454" width="6.7109375" style="9" customWidth="1"/>
    <col min="9455" max="9455" width="9.85546875" style="9" customWidth="1"/>
    <col min="9456" max="9456" width="9.140625" style="9" customWidth="1"/>
    <col min="9457" max="9458" width="6" style="9" customWidth="1"/>
    <col min="9459" max="9459" width="5.7109375" style="9" customWidth="1"/>
    <col min="9460" max="9463" width="4.85546875" style="9" customWidth="1"/>
    <col min="9464" max="9464" width="5.28515625" style="9" customWidth="1"/>
    <col min="9465" max="9465" width="5.85546875" style="9" customWidth="1"/>
    <col min="9466" max="9466" width="6" style="9" customWidth="1"/>
    <col min="9467" max="9471" width="4.7109375" style="9" customWidth="1"/>
    <col min="9472" max="9472" width="8.85546875" style="9" customWidth="1"/>
    <col min="9473" max="9473" width="9.85546875" style="9" customWidth="1"/>
    <col min="9474" max="9474" width="12.5703125" style="9" customWidth="1"/>
    <col min="9475" max="9475" width="7.28515625" style="9" customWidth="1"/>
    <col min="9476" max="9479" width="9.140625" style="9" customWidth="1"/>
    <col min="9480" max="9706" width="9.140625" style="9"/>
    <col min="9707" max="9707" width="4.7109375" style="9" customWidth="1"/>
    <col min="9708" max="9708" width="10.42578125" style="9" customWidth="1"/>
    <col min="9709" max="9709" width="10" style="9" customWidth="1"/>
    <col min="9710" max="9710" width="6.7109375" style="9" customWidth="1"/>
    <col min="9711" max="9711" width="9.85546875" style="9" customWidth="1"/>
    <col min="9712" max="9712" width="9.140625" style="9" customWidth="1"/>
    <col min="9713" max="9714" width="6" style="9" customWidth="1"/>
    <col min="9715" max="9715" width="5.7109375" style="9" customWidth="1"/>
    <col min="9716" max="9719" width="4.85546875" style="9" customWidth="1"/>
    <col min="9720" max="9720" width="5.28515625" style="9" customWidth="1"/>
    <col min="9721" max="9721" width="5.85546875" style="9" customWidth="1"/>
    <col min="9722" max="9722" width="6" style="9" customWidth="1"/>
    <col min="9723" max="9727" width="4.7109375" style="9" customWidth="1"/>
    <col min="9728" max="9728" width="8.85546875" style="9" customWidth="1"/>
    <col min="9729" max="9729" width="9.85546875" style="9" customWidth="1"/>
    <col min="9730" max="9730" width="12.5703125" style="9" customWidth="1"/>
    <col min="9731" max="9731" width="7.28515625" style="9" customWidth="1"/>
    <col min="9732" max="9735" width="9.140625" style="9" customWidth="1"/>
    <col min="9736" max="9962" width="9.140625" style="9"/>
    <col min="9963" max="9963" width="4.7109375" style="9" customWidth="1"/>
    <col min="9964" max="9964" width="10.42578125" style="9" customWidth="1"/>
    <col min="9965" max="9965" width="10" style="9" customWidth="1"/>
    <col min="9966" max="9966" width="6.7109375" style="9" customWidth="1"/>
    <col min="9967" max="9967" width="9.85546875" style="9" customWidth="1"/>
    <col min="9968" max="9968" width="9.140625" style="9" customWidth="1"/>
    <col min="9969" max="9970" width="6" style="9" customWidth="1"/>
    <col min="9971" max="9971" width="5.7109375" style="9" customWidth="1"/>
    <col min="9972" max="9975" width="4.85546875" style="9" customWidth="1"/>
    <col min="9976" max="9976" width="5.28515625" style="9" customWidth="1"/>
    <col min="9977" max="9977" width="5.85546875" style="9" customWidth="1"/>
    <col min="9978" max="9978" width="6" style="9" customWidth="1"/>
    <col min="9979" max="9983" width="4.7109375" style="9" customWidth="1"/>
    <col min="9984" max="9984" width="8.85546875" style="9" customWidth="1"/>
    <col min="9985" max="9985" width="9.85546875" style="9" customWidth="1"/>
    <col min="9986" max="9986" width="12.5703125" style="9" customWidth="1"/>
    <col min="9987" max="9987" width="7.28515625" style="9" customWidth="1"/>
    <col min="9988" max="9991" width="9.140625" style="9" customWidth="1"/>
    <col min="9992" max="10218" width="9.140625" style="9"/>
    <col min="10219" max="10219" width="4.7109375" style="9" customWidth="1"/>
    <col min="10220" max="10220" width="10.42578125" style="9" customWidth="1"/>
    <col min="10221" max="10221" width="10" style="9" customWidth="1"/>
    <col min="10222" max="10222" width="6.7109375" style="9" customWidth="1"/>
    <col min="10223" max="10223" width="9.85546875" style="9" customWidth="1"/>
    <col min="10224" max="10224" width="9.140625" style="9" customWidth="1"/>
    <col min="10225" max="10226" width="6" style="9" customWidth="1"/>
    <col min="10227" max="10227" width="5.7109375" style="9" customWidth="1"/>
    <col min="10228" max="10231" width="4.85546875" style="9" customWidth="1"/>
    <col min="10232" max="10232" width="5.28515625" style="9" customWidth="1"/>
    <col min="10233" max="10233" width="5.85546875" style="9" customWidth="1"/>
    <col min="10234" max="10234" width="6" style="9" customWidth="1"/>
    <col min="10235" max="10239" width="4.7109375" style="9" customWidth="1"/>
    <col min="10240" max="10240" width="8.85546875" style="9" customWidth="1"/>
    <col min="10241" max="10241" width="9.85546875" style="9" customWidth="1"/>
    <col min="10242" max="10242" width="12.5703125" style="9" customWidth="1"/>
    <col min="10243" max="10243" width="7.28515625" style="9" customWidth="1"/>
    <col min="10244" max="10247" width="9.140625" style="9" customWidth="1"/>
    <col min="10248" max="10474" width="9.140625" style="9"/>
    <col min="10475" max="10475" width="4.7109375" style="9" customWidth="1"/>
    <col min="10476" max="10476" width="10.42578125" style="9" customWidth="1"/>
    <col min="10477" max="10477" width="10" style="9" customWidth="1"/>
    <col min="10478" max="10478" width="6.7109375" style="9" customWidth="1"/>
    <col min="10479" max="10479" width="9.85546875" style="9" customWidth="1"/>
    <col min="10480" max="10480" width="9.140625" style="9" customWidth="1"/>
    <col min="10481" max="10482" width="6" style="9" customWidth="1"/>
    <col min="10483" max="10483" width="5.7109375" style="9" customWidth="1"/>
    <col min="10484" max="10487" width="4.85546875" style="9" customWidth="1"/>
    <col min="10488" max="10488" width="5.28515625" style="9" customWidth="1"/>
    <col min="10489" max="10489" width="5.85546875" style="9" customWidth="1"/>
    <col min="10490" max="10490" width="6" style="9" customWidth="1"/>
    <col min="10491" max="10495" width="4.7109375" style="9" customWidth="1"/>
    <col min="10496" max="10496" width="8.85546875" style="9" customWidth="1"/>
    <col min="10497" max="10497" width="9.85546875" style="9" customWidth="1"/>
    <col min="10498" max="10498" width="12.5703125" style="9" customWidth="1"/>
    <col min="10499" max="10499" width="7.28515625" style="9" customWidth="1"/>
    <col min="10500" max="10503" width="9.140625" style="9" customWidth="1"/>
    <col min="10504" max="10730" width="9.140625" style="9"/>
    <col min="10731" max="10731" width="4.7109375" style="9" customWidth="1"/>
    <col min="10732" max="10732" width="10.42578125" style="9" customWidth="1"/>
    <col min="10733" max="10733" width="10" style="9" customWidth="1"/>
    <col min="10734" max="10734" width="6.7109375" style="9" customWidth="1"/>
    <col min="10735" max="10735" width="9.85546875" style="9" customWidth="1"/>
    <col min="10736" max="10736" width="9.140625" style="9" customWidth="1"/>
    <col min="10737" max="10738" width="6" style="9" customWidth="1"/>
    <col min="10739" max="10739" width="5.7109375" style="9" customWidth="1"/>
    <col min="10740" max="10743" width="4.85546875" style="9" customWidth="1"/>
    <col min="10744" max="10744" width="5.28515625" style="9" customWidth="1"/>
    <col min="10745" max="10745" width="5.85546875" style="9" customWidth="1"/>
    <col min="10746" max="10746" width="6" style="9" customWidth="1"/>
    <col min="10747" max="10751" width="4.7109375" style="9" customWidth="1"/>
    <col min="10752" max="10752" width="8.85546875" style="9" customWidth="1"/>
    <col min="10753" max="10753" width="9.85546875" style="9" customWidth="1"/>
    <col min="10754" max="10754" width="12.5703125" style="9" customWidth="1"/>
    <col min="10755" max="10755" width="7.28515625" style="9" customWidth="1"/>
    <col min="10756" max="10759" width="9.140625" style="9" customWidth="1"/>
    <col min="10760" max="10986" width="9.140625" style="9"/>
    <col min="10987" max="10987" width="4.7109375" style="9" customWidth="1"/>
    <col min="10988" max="10988" width="10.42578125" style="9" customWidth="1"/>
    <col min="10989" max="10989" width="10" style="9" customWidth="1"/>
    <col min="10990" max="10990" width="6.7109375" style="9" customWidth="1"/>
    <col min="10991" max="10991" width="9.85546875" style="9" customWidth="1"/>
    <col min="10992" max="10992" width="9.140625" style="9" customWidth="1"/>
    <col min="10993" max="10994" width="6" style="9" customWidth="1"/>
    <col min="10995" max="10995" width="5.7109375" style="9" customWidth="1"/>
    <col min="10996" max="10999" width="4.85546875" style="9" customWidth="1"/>
    <col min="11000" max="11000" width="5.28515625" style="9" customWidth="1"/>
    <col min="11001" max="11001" width="5.85546875" style="9" customWidth="1"/>
    <col min="11002" max="11002" width="6" style="9" customWidth="1"/>
    <col min="11003" max="11007" width="4.7109375" style="9" customWidth="1"/>
    <col min="11008" max="11008" width="8.85546875" style="9" customWidth="1"/>
    <col min="11009" max="11009" width="9.85546875" style="9" customWidth="1"/>
    <col min="11010" max="11010" width="12.5703125" style="9" customWidth="1"/>
    <col min="11011" max="11011" width="7.28515625" style="9" customWidth="1"/>
    <col min="11012" max="11015" width="9.140625" style="9" customWidth="1"/>
    <col min="11016" max="11242" width="9.140625" style="9"/>
    <col min="11243" max="11243" width="4.7109375" style="9" customWidth="1"/>
    <col min="11244" max="11244" width="10.42578125" style="9" customWidth="1"/>
    <col min="11245" max="11245" width="10" style="9" customWidth="1"/>
    <col min="11246" max="11246" width="6.7109375" style="9" customWidth="1"/>
    <col min="11247" max="11247" width="9.85546875" style="9" customWidth="1"/>
    <col min="11248" max="11248" width="9.140625" style="9" customWidth="1"/>
    <col min="11249" max="11250" width="6" style="9" customWidth="1"/>
    <col min="11251" max="11251" width="5.7109375" style="9" customWidth="1"/>
    <col min="11252" max="11255" width="4.85546875" style="9" customWidth="1"/>
    <col min="11256" max="11256" width="5.28515625" style="9" customWidth="1"/>
    <col min="11257" max="11257" width="5.85546875" style="9" customWidth="1"/>
    <col min="11258" max="11258" width="6" style="9" customWidth="1"/>
    <col min="11259" max="11263" width="4.7109375" style="9" customWidth="1"/>
    <col min="11264" max="11264" width="8.85546875" style="9" customWidth="1"/>
    <col min="11265" max="11265" width="9.85546875" style="9" customWidth="1"/>
    <col min="11266" max="11266" width="12.5703125" style="9" customWidth="1"/>
    <col min="11267" max="11267" width="7.28515625" style="9" customWidth="1"/>
    <col min="11268" max="11271" width="9.140625" style="9" customWidth="1"/>
    <col min="11272" max="11498" width="9.140625" style="9"/>
    <col min="11499" max="11499" width="4.7109375" style="9" customWidth="1"/>
    <col min="11500" max="11500" width="10.42578125" style="9" customWidth="1"/>
    <col min="11501" max="11501" width="10" style="9" customWidth="1"/>
    <col min="11502" max="11502" width="6.7109375" style="9" customWidth="1"/>
    <col min="11503" max="11503" width="9.85546875" style="9" customWidth="1"/>
    <col min="11504" max="11504" width="9.140625" style="9" customWidth="1"/>
    <col min="11505" max="11506" width="6" style="9" customWidth="1"/>
    <col min="11507" max="11507" width="5.7109375" style="9" customWidth="1"/>
    <col min="11508" max="11511" width="4.85546875" style="9" customWidth="1"/>
    <col min="11512" max="11512" width="5.28515625" style="9" customWidth="1"/>
    <col min="11513" max="11513" width="5.85546875" style="9" customWidth="1"/>
    <col min="11514" max="11514" width="6" style="9" customWidth="1"/>
    <col min="11515" max="11519" width="4.7109375" style="9" customWidth="1"/>
    <col min="11520" max="11520" width="8.85546875" style="9" customWidth="1"/>
    <col min="11521" max="11521" width="9.85546875" style="9" customWidth="1"/>
    <col min="11522" max="11522" width="12.5703125" style="9" customWidth="1"/>
    <col min="11523" max="11523" width="7.28515625" style="9" customWidth="1"/>
    <col min="11524" max="11527" width="9.140625" style="9" customWidth="1"/>
    <col min="11528" max="11754" width="9.140625" style="9"/>
    <col min="11755" max="11755" width="4.7109375" style="9" customWidth="1"/>
    <col min="11756" max="11756" width="10.42578125" style="9" customWidth="1"/>
    <col min="11757" max="11757" width="10" style="9" customWidth="1"/>
    <col min="11758" max="11758" width="6.7109375" style="9" customWidth="1"/>
    <col min="11759" max="11759" width="9.85546875" style="9" customWidth="1"/>
    <col min="11760" max="11760" width="9.140625" style="9" customWidth="1"/>
    <col min="11761" max="11762" width="6" style="9" customWidth="1"/>
    <col min="11763" max="11763" width="5.7109375" style="9" customWidth="1"/>
    <col min="11764" max="11767" width="4.85546875" style="9" customWidth="1"/>
    <col min="11768" max="11768" width="5.28515625" style="9" customWidth="1"/>
    <col min="11769" max="11769" width="5.85546875" style="9" customWidth="1"/>
    <col min="11770" max="11770" width="6" style="9" customWidth="1"/>
    <col min="11771" max="11775" width="4.7109375" style="9" customWidth="1"/>
    <col min="11776" max="11776" width="8.85546875" style="9" customWidth="1"/>
    <col min="11777" max="11777" width="9.85546875" style="9" customWidth="1"/>
    <col min="11778" max="11778" width="12.5703125" style="9" customWidth="1"/>
    <col min="11779" max="11779" width="7.28515625" style="9" customWidth="1"/>
    <col min="11780" max="11783" width="9.140625" style="9" customWidth="1"/>
    <col min="11784" max="12010" width="9.140625" style="9"/>
    <col min="12011" max="12011" width="4.7109375" style="9" customWidth="1"/>
    <col min="12012" max="12012" width="10.42578125" style="9" customWidth="1"/>
    <col min="12013" max="12013" width="10" style="9" customWidth="1"/>
    <col min="12014" max="12014" width="6.7109375" style="9" customWidth="1"/>
    <col min="12015" max="12015" width="9.85546875" style="9" customWidth="1"/>
    <col min="12016" max="12016" width="9.140625" style="9" customWidth="1"/>
    <col min="12017" max="12018" width="6" style="9" customWidth="1"/>
    <col min="12019" max="12019" width="5.7109375" style="9" customWidth="1"/>
    <col min="12020" max="12023" width="4.85546875" style="9" customWidth="1"/>
    <col min="12024" max="12024" width="5.28515625" style="9" customWidth="1"/>
    <col min="12025" max="12025" width="5.85546875" style="9" customWidth="1"/>
    <col min="12026" max="12026" width="6" style="9" customWidth="1"/>
    <col min="12027" max="12031" width="4.7109375" style="9" customWidth="1"/>
    <col min="12032" max="12032" width="8.85546875" style="9" customWidth="1"/>
    <col min="12033" max="12033" width="9.85546875" style="9" customWidth="1"/>
    <col min="12034" max="12034" width="12.5703125" style="9" customWidth="1"/>
    <col min="12035" max="12035" width="7.28515625" style="9" customWidth="1"/>
    <col min="12036" max="12039" width="9.140625" style="9" customWidth="1"/>
    <col min="12040" max="12266" width="9.140625" style="9"/>
    <col min="12267" max="12267" width="4.7109375" style="9" customWidth="1"/>
    <col min="12268" max="12268" width="10.42578125" style="9" customWidth="1"/>
    <col min="12269" max="12269" width="10" style="9" customWidth="1"/>
    <col min="12270" max="12270" width="6.7109375" style="9" customWidth="1"/>
    <col min="12271" max="12271" width="9.85546875" style="9" customWidth="1"/>
    <col min="12272" max="12272" width="9.140625" style="9" customWidth="1"/>
    <col min="12273" max="12274" width="6" style="9" customWidth="1"/>
    <col min="12275" max="12275" width="5.7109375" style="9" customWidth="1"/>
    <col min="12276" max="12279" width="4.85546875" style="9" customWidth="1"/>
    <col min="12280" max="12280" width="5.28515625" style="9" customWidth="1"/>
    <col min="12281" max="12281" width="5.85546875" style="9" customWidth="1"/>
    <col min="12282" max="12282" width="6" style="9" customWidth="1"/>
    <col min="12283" max="12287" width="4.7109375" style="9" customWidth="1"/>
    <col min="12288" max="12288" width="8.85546875" style="9" customWidth="1"/>
    <col min="12289" max="12289" width="9.85546875" style="9" customWidth="1"/>
    <col min="12290" max="12290" width="12.5703125" style="9" customWidth="1"/>
    <col min="12291" max="12291" width="7.28515625" style="9" customWidth="1"/>
    <col min="12292" max="12295" width="9.140625" style="9" customWidth="1"/>
    <col min="12296" max="12522" width="9.140625" style="9"/>
    <col min="12523" max="12523" width="4.7109375" style="9" customWidth="1"/>
    <col min="12524" max="12524" width="10.42578125" style="9" customWidth="1"/>
    <col min="12525" max="12525" width="10" style="9" customWidth="1"/>
    <col min="12526" max="12526" width="6.7109375" style="9" customWidth="1"/>
    <col min="12527" max="12527" width="9.85546875" style="9" customWidth="1"/>
    <col min="12528" max="12528" width="9.140625" style="9" customWidth="1"/>
    <col min="12529" max="12530" width="6" style="9" customWidth="1"/>
    <col min="12531" max="12531" width="5.7109375" style="9" customWidth="1"/>
    <col min="12532" max="12535" width="4.85546875" style="9" customWidth="1"/>
    <col min="12536" max="12536" width="5.28515625" style="9" customWidth="1"/>
    <col min="12537" max="12537" width="5.85546875" style="9" customWidth="1"/>
    <col min="12538" max="12538" width="6" style="9" customWidth="1"/>
    <col min="12539" max="12543" width="4.7109375" style="9" customWidth="1"/>
    <col min="12544" max="12544" width="8.85546875" style="9" customWidth="1"/>
    <col min="12545" max="12545" width="9.85546875" style="9" customWidth="1"/>
    <col min="12546" max="12546" width="12.5703125" style="9" customWidth="1"/>
    <col min="12547" max="12547" width="7.28515625" style="9" customWidth="1"/>
    <col min="12548" max="12551" width="9.140625" style="9" customWidth="1"/>
    <col min="12552" max="12778" width="9.140625" style="9"/>
    <col min="12779" max="12779" width="4.7109375" style="9" customWidth="1"/>
    <col min="12780" max="12780" width="10.42578125" style="9" customWidth="1"/>
    <col min="12781" max="12781" width="10" style="9" customWidth="1"/>
    <col min="12782" max="12782" width="6.7109375" style="9" customWidth="1"/>
    <col min="12783" max="12783" width="9.85546875" style="9" customWidth="1"/>
    <col min="12784" max="12784" width="9.140625" style="9" customWidth="1"/>
    <col min="12785" max="12786" width="6" style="9" customWidth="1"/>
    <col min="12787" max="12787" width="5.7109375" style="9" customWidth="1"/>
    <col min="12788" max="12791" width="4.85546875" style="9" customWidth="1"/>
    <col min="12792" max="12792" width="5.28515625" style="9" customWidth="1"/>
    <col min="12793" max="12793" width="5.85546875" style="9" customWidth="1"/>
    <col min="12794" max="12794" width="6" style="9" customWidth="1"/>
    <col min="12795" max="12799" width="4.7109375" style="9" customWidth="1"/>
    <col min="12800" max="12800" width="8.85546875" style="9" customWidth="1"/>
    <col min="12801" max="12801" width="9.85546875" style="9" customWidth="1"/>
    <col min="12802" max="12802" width="12.5703125" style="9" customWidth="1"/>
    <col min="12803" max="12803" width="7.28515625" style="9" customWidth="1"/>
    <col min="12804" max="12807" width="9.140625" style="9" customWidth="1"/>
    <col min="12808" max="13034" width="9.140625" style="9"/>
    <col min="13035" max="13035" width="4.7109375" style="9" customWidth="1"/>
    <col min="13036" max="13036" width="10.42578125" style="9" customWidth="1"/>
    <col min="13037" max="13037" width="10" style="9" customWidth="1"/>
    <col min="13038" max="13038" width="6.7109375" style="9" customWidth="1"/>
    <col min="13039" max="13039" width="9.85546875" style="9" customWidth="1"/>
    <col min="13040" max="13040" width="9.140625" style="9" customWidth="1"/>
    <col min="13041" max="13042" width="6" style="9" customWidth="1"/>
    <col min="13043" max="13043" width="5.7109375" style="9" customWidth="1"/>
    <col min="13044" max="13047" width="4.85546875" style="9" customWidth="1"/>
    <col min="13048" max="13048" width="5.28515625" style="9" customWidth="1"/>
    <col min="13049" max="13049" width="5.85546875" style="9" customWidth="1"/>
    <col min="13050" max="13050" width="6" style="9" customWidth="1"/>
    <col min="13051" max="13055" width="4.7109375" style="9" customWidth="1"/>
    <col min="13056" max="13056" width="8.85546875" style="9" customWidth="1"/>
    <col min="13057" max="13057" width="9.85546875" style="9" customWidth="1"/>
    <col min="13058" max="13058" width="12.5703125" style="9" customWidth="1"/>
    <col min="13059" max="13059" width="7.28515625" style="9" customWidth="1"/>
    <col min="13060" max="13063" width="9.140625" style="9" customWidth="1"/>
    <col min="13064" max="13290" width="9.140625" style="9"/>
    <col min="13291" max="13291" width="4.7109375" style="9" customWidth="1"/>
    <col min="13292" max="13292" width="10.42578125" style="9" customWidth="1"/>
    <col min="13293" max="13293" width="10" style="9" customWidth="1"/>
    <col min="13294" max="13294" width="6.7109375" style="9" customWidth="1"/>
    <col min="13295" max="13295" width="9.85546875" style="9" customWidth="1"/>
    <col min="13296" max="13296" width="9.140625" style="9" customWidth="1"/>
    <col min="13297" max="13298" width="6" style="9" customWidth="1"/>
    <col min="13299" max="13299" width="5.7109375" style="9" customWidth="1"/>
    <col min="13300" max="13303" width="4.85546875" style="9" customWidth="1"/>
    <col min="13304" max="13304" width="5.28515625" style="9" customWidth="1"/>
    <col min="13305" max="13305" width="5.85546875" style="9" customWidth="1"/>
    <col min="13306" max="13306" width="6" style="9" customWidth="1"/>
    <col min="13307" max="13311" width="4.7109375" style="9" customWidth="1"/>
    <col min="13312" max="13312" width="8.85546875" style="9" customWidth="1"/>
    <col min="13313" max="13313" width="9.85546875" style="9" customWidth="1"/>
    <col min="13314" max="13314" width="12.5703125" style="9" customWidth="1"/>
    <col min="13315" max="13315" width="7.28515625" style="9" customWidth="1"/>
    <col min="13316" max="13319" width="9.140625" style="9" customWidth="1"/>
    <col min="13320" max="13546" width="9.140625" style="9"/>
    <col min="13547" max="13547" width="4.7109375" style="9" customWidth="1"/>
    <col min="13548" max="13548" width="10.42578125" style="9" customWidth="1"/>
    <col min="13549" max="13549" width="10" style="9" customWidth="1"/>
    <col min="13550" max="13550" width="6.7109375" style="9" customWidth="1"/>
    <col min="13551" max="13551" width="9.85546875" style="9" customWidth="1"/>
    <col min="13552" max="13552" width="9.140625" style="9" customWidth="1"/>
    <col min="13553" max="13554" width="6" style="9" customWidth="1"/>
    <col min="13555" max="13555" width="5.7109375" style="9" customWidth="1"/>
    <col min="13556" max="13559" width="4.85546875" style="9" customWidth="1"/>
    <col min="13560" max="13560" width="5.28515625" style="9" customWidth="1"/>
    <col min="13561" max="13561" width="5.85546875" style="9" customWidth="1"/>
    <col min="13562" max="13562" width="6" style="9" customWidth="1"/>
    <col min="13563" max="13567" width="4.7109375" style="9" customWidth="1"/>
    <col min="13568" max="13568" width="8.85546875" style="9" customWidth="1"/>
    <col min="13569" max="13569" width="9.85546875" style="9" customWidth="1"/>
    <col min="13570" max="13570" width="12.5703125" style="9" customWidth="1"/>
    <col min="13571" max="13571" width="7.28515625" style="9" customWidth="1"/>
    <col min="13572" max="13575" width="9.140625" style="9" customWidth="1"/>
    <col min="13576" max="13802" width="9.140625" style="9"/>
    <col min="13803" max="13803" width="4.7109375" style="9" customWidth="1"/>
    <col min="13804" max="13804" width="10.42578125" style="9" customWidth="1"/>
    <col min="13805" max="13805" width="10" style="9" customWidth="1"/>
    <col min="13806" max="13806" width="6.7109375" style="9" customWidth="1"/>
    <col min="13807" max="13807" width="9.85546875" style="9" customWidth="1"/>
    <col min="13808" max="13808" width="9.140625" style="9" customWidth="1"/>
    <col min="13809" max="13810" width="6" style="9" customWidth="1"/>
    <col min="13811" max="13811" width="5.7109375" style="9" customWidth="1"/>
    <col min="13812" max="13815" width="4.85546875" style="9" customWidth="1"/>
    <col min="13816" max="13816" width="5.28515625" style="9" customWidth="1"/>
    <col min="13817" max="13817" width="5.85546875" style="9" customWidth="1"/>
    <col min="13818" max="13818" width="6" style="9" customWidth="1"/>
    <col min="13819" max="13823" width="4.7109375" style="9" customWidth="1"/>
    <col min="13824" max="13824" width="8.85546875" style="9" customWidth="1"/>
    <col min="13825" max="13825" width="9.85546875" style="9" customWidth="1"/>
    <col min="13826" max="13826" width="12.5703125" style="9" customWidth="1"/>
    <col min="13827" max="13827" width="7.28515625" style="9" customWidth="1"/>
    <col min="13828" max="13831" width="9.140625" style="9" customWidth="1"/>
    <col min="13832" max="14058" width="9.140625" style="9"/>
    <col min="14059" max="14059" width="4.7109375" style="9" customWidth="1"/>
    <col min="14060" max="14060" width="10.42578125" style="9" customWidth="1"/>
    <col min="14061" max="14061" width="10" style="9" customWidth="1"/>
    <col min="14062" max="14062" width="6.7109375" style="9" customWidth="1"/>
    <col min="14063" max="14063" width="9.85546875" style="9" customWidth="1"/>
    <col min="14064" max="14064" width="9.140625" style="9" customWidth="1"/>
    <col min="14065" max="14066" width="6" style="9" customWidth="1"/>
    <col min="14067" max="14067" width="5.7109375" style="9" customWidth="1"/>
    <col min="14068" max="14071" width="4.85546875" style="9" customWidth="1"/>
    <col min="14072" max="14072" width="5.28515625" style="9" customWidth="1"/>
    <col min="14073" max="14073" width="5.85546875" style="9" customWidth="1"/>
    <col min="14074" max="14074" width="6" style="9" customWidth="1"/>
    <col min="14075" max="14079" width="4.7109375" style="9" customWidth="1"/>
    <col min="14080" max="14080" width="8.85546875" style="9" customWidth="1"/>
    <col min="14081" max="14081" width="9.85546875" style="9" customWidth="1"/>
    <col min="14082" max="14082" width="12.5703125" style="9" customWidth="1"/>
    <col min="14083" max="14083" width="7.28515625" style="9" customWidth="1"/>
    <col min="14084" max="14087" width="9.140625" style="9" customWidth="1"/>
    <col min="14088" max="14314" width="9.140625" style="9"/>
    <col min="14315" max="14315" width="4.7109375" style="9" customWidth="1"/>
    <col min="14316" max="14316" width="10.42578125" style="9" customWidth="1"/>
    <col min="14317" max="14317" width="10" style="9" customWidth="1"/>
    <col min="14318" max="14318" width="6.7109375" style="9" customWidth="1"/>
    <col min="14319" max="14319" width="9.85546875" style="9" customWidth="1"/>
    <col min="14320" max="14320" width="9.140625" style="9" customWidth="1"/>
    <col min="14321" max="14322" width="6" style="9" customWidth="1"/>
    <col min="14323" max="14323" width="5.7109375" style="9" customWidth="1"/>
    <col min="14324" max="14327" width="4.85546875" style="9" customWidth="1"/>
    <col min="14328" max="14328" width="5.28515625" style="9" customWidth="1"/>
    <col min="14329" max="14329" width="5.85546875" style="9" customWidth="1"/>
    <col min="14330" max="14330" width="6" style="9" customWidth="1"/>
    <col min="14331" max="14335" width="4.7109375" style="9" customWidth="1"/>
    <col min="14336" max="14336" width="8.85546875" style="9" customWidth="1"/>
    <col min="14337" max="14337" width="9.85546875" style="9" customWidth="1"/>
    <col min="14338" max="14338" width="12.5703125" style="9" customWidth="1"/>
    <col min="14339" max="14339" width="7.28515625" style="9" customWidth="1"/>
    <col min="14340" max="14343" width="9.140625" style="9" customWidth="1"/>
    <col min="14344" max="14570" width="9.140625" style="9"/>
    <col min="14571" max="14571" width="4.7109375" style="9" customWidth="1"/>
    <col min="14572" max="14572" width="10.42578125" style="9" customWidth="1"/>
    <col min="14573" max="14573" width="10" style="9" customWidth="1"/>
    <col min="14574" max="14574" width="6.7109375" style="9" customWidth="1"/>
    <col min="14575" max="14575" width="9.85546875" style="9" customWidth="1"/>
    <col min="14576" max="14576" width="9.140625" style="9" customWidth="1"/>
    <col min="14577" max="14578" width="6" style="9" customWidth="1"/>
    <col min="14579" max="14579" width="5.7109375" style="9" customWidth="1"/>
    <col min="14580" max="14583" width="4.85546875" style="9" customWidth="1"/>
    <col min="14584" max="14584" width="5.28515625" style="9" customWidth="1"/>
    <col min="14585" max="14585" width="5.85546875" style="9" customWidth="1"/>
    <col min="14586" max="14586" width="6" style="9" customWidth="1"/>
    <col min="14587" max="14591" width="4.7109375" style="9" customWidth="1"/>
    <col min="14592" max="14592" width="8.85546875" style="9" customWidth="1"/>
    <col min="14593" max="14593" width="9.85546875" style="9" customWidth="1"/>
    <col min="14594" max="14594" width="12.5703125" style="9" customWidth="1"/>
    <col min="14595" max="14595" width="7.28515625" style="9" customWidth="1"/>
    <col min="14596" max="14599" width="9.140625" style="9" customWidth="1"/>
    <col min="14600" max="14826" width="9.140625" style="9"/>
    <col min="14827" max="14827" width="4.7109375" style="9" customWidth="1"/>
    <col min="14828" max="14828" width="10.42578125" style="9" customWidth="1"/>
    <col min="14829" max="14829" width="10" style="9" customWidth="1"/>
    <col min="14830" max="14830" width="6.7109375" style="9" customWidth="1"/>
    <col min="14831" max="14831" width="9.85546875" style="9" customWidth="1"/>
    <col min="14832" max="14832" width="9.140625" style="9" customWidth="1"/>
    <col min="14833" max="14834" width="6" style="9" customWidth="1"/>
    <col min="14835" max="14835" width="5.7109375" style="9" customWidth="1"/>
    <col min="14836" max="14839" width="4.85546875" style="9" customWidth="1"/>
    <col min="14840" max="14840" width="5.28515625" style="9" customWidth="1"/>
    <col min="14841" max="14841" width="5.85546875" style="9" customWidth="1"/>
    <col min="14842" max="14842" width="6" style="9" customWidth="1"/>
    <col min="14843" max="14847" width="4.7109375" style="9" customWidth="1"/>
    <col min="14848" max="14848" width="8.85546875" style="9" customWidth="1"/>
    <col min="14849" max="14849" width="9.85546875" style="9" customWidth="1"/>
    <col min="14850" max="14850" width="12.5703125" style="9" customWidth="1"/>
    <col min="14851" max="14851" width="7.28515625" style="9" customWidth="1"/>
    <col min="14852" max="14855" width="9.140625" style="9" customWidth="1"/>
    <col min="14856" max="15082" width="9.140625" style="9"/>
    <col min="15083" max="15083" width="4.7109375" style="9" customWidth="1"/>
    <col min="15084" max="15084" width="10.42578125" style="9" customWidth="1"/>
    <col min="15085" max="15085" width="10" style="9" customWidth="1"/>
    <col min="15086" max="15086" width="6.7109375" style="9" customWidth="1"/>
    <col min="15087" max="15087" width="9.85546875" style="9" customWidth="1"/>
    <col min="15088" max="15088" width="9.140625" style="9" customWidth="1"/>
    <col min="15089" max="15090" width="6" style="9" customWidth="1"/>
    <col min="15091" max="15091" width="5.7109375" style="9" customWidth="1"/>
    <col min="15092" max="15095" width="4.85546875" style="9" customWidth="1"/>
    <col min="15096" max="15096" width="5.28515625" style="9" customWidth="1"/>
    <col min="15097" max="15097" width="5.85546875" style="9" customWidth="1"/>
    <col min="15098" max="15098" width="6" style="9" customWidth="1"/>
    <col min="15099" max="15103" width="4.7109375" style="9" customWidth="1"/>
    <col min="15104" max="15104" width="8.85546875" style="9" customWidth="1"/>
    <col min="15105" max="15105" width="9.85546875" style="9" customWidth="1"/>
    <col min="15106" max="15106" width="12.5703125" style="9" customWidth="1"/>
    <col min="15107" max="15107" width="7.28515625" style="9" customWidth="1"/>
    <col min="15108" max="15111" width="9.140625" style="9" customWidth="1"/>
    <col min="15112" max="15338" width="9.140625" style="9"/>
    <col min="15339" max="15339" width="4.7109375" style="9" customWidth="1"/>
    <col min="15340" max="15340" width="10.42578125" style="9" customWidth="1"/>
    <col min="15341" max="15341" width="10" style="9" customWidth="1"/>
    <col min="15342" max="15342" width="6.7109375" style="9" customWidth="1"/>
    <col min="15343" max="15343" width="9.85546875" style="9" customWidth="1"/>
    <col min="15344" max="15344" width="9.140625" style="9" customWidth="1"/>
    <col min="15345" max="15346" width="6" style="9" customWidth="1"/>
    <col min="15347" max="15347" width="5.7109375" style="9" customWidth="1"/>
    <col min="15348" max="15351" width="4.85546875" style="9" customWidth="1"/>
    <col min="15352" max="15352" width="5.28515625" style="9" customWidth="1"/>
    <col min="15353" max="15353" width="5.85546875" style="9" customWidth="1"/>
    <col min="15354" max="15354" width="6" style="9" customWidth="1"/>
    <col min="15355" max="15359" width="4.7109375" style="9" customWidth="1"/>
    <col min="15360" max="15360" width="8.85546875" style="9" customWidth="1"/>
    <col min="15361" max="15361" width="9.85546875" style="9" customWidth="1"/>
    <col min="15362" max="15362" width="12.5703125" style="9" customWidth="1"/>
    <col min="15363" max="15363" width="7.28515625" style="9" customWidth="1"/>
    <col min="15364" max="15367" width="9.140625" style="9" customWidth="1"/>
    <col min="15368" max="15594" width="9.140625" style="9"/>
    <col min="15595" max="15595" width="4.7109375" style="9" customWidth="1"/>
    <col min="15596" max="15596" width="10.42578125" style="9" customWidth="1"/>
    <col min="15597" max="15597" width="10" style="9" customWidth="1"/>
    <col min="15598" max="15598" width="6.7109375" style="9" customWidth="1"/>
    <col min="15599" max="15599" width="9.85546875" style="9" customWidth="1"/>
    <col min="15600" max="15600" width="9.140625" style="9" customWidth="1"/>
    <col min="15601" max="15602" width="6" style="9" customWidth="1"/>
    <col min="15603" max="15603" width="5.7109375" style="9" customWidth="1"/>
    <col min="15604" max="15607" width="4.85546875" style="9" customWidth="1"/>
    <col min="15608" max="15608" width="5.28515625" style="9" customWidth="1"/>
    <col min="15609" max="15609" width="5.85546875" style="9" customWidth="1"/>
    <col min="15610" max="15610" width="6" style="9" customWidth="1"/>
    <col min="15611" max="15615" width="4.7109375" style="9" customWidth="1"/>
    <col min="15616" max="15616" width="8.85546875" style="9" customWidth="1"/>
    <col min="15617" max="15617" width="9.85546875" style="9" customWidth="1"/>
    <col min="15618" max="15618" width="12.5703125" style="9" customWidth="1"/>
    <col min="15619" max="15619" width="7.28515625" style="9" customWidth="1"/>
    <col min="15620" max="15623" width="9.140625" style="9" customWidth="1"/>
    <col min="15624" max="15850" width="9.140625" style="9"/>
    <col min="15851" max="15851" width="4.7109375" style="9" customWidth="1"/>
    <col min="15852" max="15852" width="10.42578125" style="9" customWidth="1"/>
    <col min="15853" max="15853" width="10" style="9" customWidth="1"/>
    <col min="15854" max="15854" width="6.7109375" style="9" customWidth="1"/>
    <col min="15855" max="15855" width="9.85546875" style="9" customWidth="1"/>
    <col min="15856" max="15856" width="9.140625" style="9" customWidth="1"/>
    <col min="15857" max="15858" width="6" style="9" customWidth="1"/>
    <col min="15859" max="15859" width="5.7109375" style="9" customWidth="1"/>
    <col min="15860" max="15863" width="4.85546875" style="9" customWidth="1"/>
    <col min="15864" max="15864" width="5.28515625" style="9" customWidth="1"/>
    <col min="15865" max="15865" width="5.85546875" style="9" customWidth="1"/>
    <col min="15866" max="15866" width="6" style="9" customWidth="1"/>
    <col min="15867" max="15871" width="4.7109375" style="9" customWidth="1"/>
    <col min="15872" max="15872" width="8.85546875" style="9" customWidth="1"/>
    <col min="15873" max="15873" width="9.85546875" style="9" customWidth="1"/>
    <col min="15874" max="15874" width="12.5703125" style="9" customWidth="1"/>
    <col min="15875" max="15875" width="7.28515625" style="9" customWidth="1"/>
    <col min="15876" max="15879" width="9.140625" style="9" customWidth="1"/>
    <col min="15880" max="16106" width="9.140625" style="9"/>
    <col min="16107" max="16107" width="4.7109375" style="9" customWidth="1"/>
    <col min="16108" max="16108" width="10.42578125" style="9" customWidth="1"/>
    <col min="16109" max="16109" width="10" style="9" customWidth="1"/>
    <col min="16110" max="16110" width="6.7109375" style="9" customWidth="1"/>
    <col min="16111" max="16111" width="9.85546875" style="9" customWidth="1"/>
    <col min="16112" max="16112" width="9.140625" style="9" customWidth="1"/>
    <col min="16113" max="16114" width="6" style="9" customWidth="1"/>
    <col min="16115" max="16115" width="5.7109375" style="9" customWidth="1"/>
    <col min="16116" max="16119" width="4.85546875" style="9" customWidth="1"/>
    <col min="16120" max="16120" width="5.28515625" style="9" customWidth="1"/>
    <col min="16121" max="16121" width="5.85546875" style="9" customWidth="1"/>
    <col min="16122" max="16122" width="6" style="9" customWidth="1"/>
    <col min="16123" max="16127" width="4.7109375" style="9" customWidth="1"/>
    <col min="16128" max="16128" width="8.85546875" style="9" customWidth="1"/>
    <col min="16129" max="16129" width="9.85546875" style="9" customWidth="1"/>
    <col min="16130" max="16130" width="12.5703125" style="9" customWidth="1"/>
    <col min="16131" max="16131" width="7.28515625" style="9" customWidth="1"/>
    <col min="16132" max="16135" width="9.140625" style="9" customWidth="1"/>
    <col min="16136" max="16384" width="9.140625" style="9"/>
  </cols>
  <sheetData>
    <row r="1" spans="1:24" s="1" customFormat="1" ht="31.5" customHeight="1">
      <c r="A1" s="1" t="s">
        <v>0</v>
      </c>
      <c r="D1" s="2"/>
      <c r="E1" s="3"/>
      <c r="F1" s="2"/>
      <c r="G1" s="2"/>
      <c r="H1" s="2"/>
      <c r="I1" s="4"/>
      <c r="J1" s="4"/>
      <c r="K1" s="4"/>
      <c r="L1" s="4"/>
      <c r="M1" s="4" t="s">
        <v>1</v>
      </c>
      <c r="N1" s="4"/>
      <c r="O1" s="5"/>
      <c r="P1" s="5"/>
      <c r="Q1" s="5"/>
      <c r="R1" s="5"/>
      <c r="S1" s="5"/>
      <c r="T1" s="5"/>
      <c r="U1" s="5"/>
      <c r="V1" s="2"/>
      <c r="W1" s="2"/>
    </row>
    <row r="2" spans="1:24" s="1" customFormat="1" ht="30.7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527</v>
      </c>
      <c r="N3" s="4"/>
      <c r="O3" s="5"/>
      <c r="P3" s="5"/>
      <c r="Q3" s="5"/>
      <c r="R3" s="5"/>
      <c r="S3" s="5"/>
      <c r="T3" s="5"/>
      <c r="U3" s="5"/>
      <c r="V3" s="2"/>
      <c r="W3" s="2"/>
    </row>
    <row r="4" spans="1:24" s="7" customFormat="1" ht="6" customHeight="1">
      <c r="F4" s="7">
        <v>161</v>
      </c>
      <c r="G4" s="7">
        <v>160</v>
      </c>
      <c r="I4" s="7">
        <v>122</v>
      </c>
      <c r="J4" s="7">
        <v>125</v>
      </c>
      <c r="K4" s="7">
        <v>129</v>
      </c>
      <c r="L4" s="7">
        <v>133</v>
      </c>
      <c r="M4" s="7">
        <v>137</v>
      </c>
      <c r="N4" s="7">
        <v>138</v>
      </c>
      <c r="O4" s="7">
        <v>139</v>
      </c>
      <c r="P4" s="7">
        <v>44</v>
      </c>
      <c r="Q4" s="7">
        <v>147</v>
      </c>
      <c r="R4" s="7">
        <v>151</v>
      </c>
      <c r="S4" s="7">
        <v>142</v>
      </c>
      <c r="T4" s="7">
        <v>143</v>
      </c>
    </row>
    <row r="5" spans="1:24" ht="29.25" customHeight="1">
      <c r="A5" s="1022" t="s">
        <v>5</v>
      </c>
      <c r="B5" s="1023" t="s">
        <v>6</v>
      </c>
      <c r="C5" s="1024" t="s">
        <v>7</v>
      </c>
      <c r="D5" s="1025"/>
      <c r="E5" s="1026" t="s">
        <v>8</v>
      </c>
      <c r="F5" s="1022" t="s">
        <v>9</v>
      </c>
      <c r="G5" s="1017" t="s">
        <v>10</v>
      </c>
      <c r="H5" s="1017" t="s">
        <v>11</v>
      </c>
      <c r="I5" s="1017" t="s">
        <v>12</v>
      </c>
      <c r="J5" s="956" t="s">
        <v>13</v>
      </c>
      <c r="K5" s="956"/>
      <c r="L5" s="956"/>
      <c r="M5" s="956"/>
      <c r="N5" s="956"/>
      <c r="O5" s="1020" t="s">
        <v>509</v>
      </c>
      <c r="P5" s="1021"/>
      <c r="Q5" s="1019" t="s">
        <v>15</v>
      </c>
      <c r="R5" s="1019" t="s">
        <v>16</v>
      </c>
      <c r="S5" s="1019" t="s">
        <v>17</v>
      </c>
      <c r="T5" s="1019" t="s">
        <v>18</v>
      </c>
      <c r="U5" s="1019" t="s">
        <v>19</v>
      </c>
      <c r="V5" s="1017" t="s">
        <v>20</v>
      </c>
      <c r="W5" s="1018" t="s">
        <v>21</v>
      </c>
    </row>
    <row r="6" spans="1:24" ht="27" customHeight="1">
      <c r="A6" s="950"/>
      <c r="B6" s="959"/>
      <c r="C6" s="963"/>
      <c r="D6" s="964"/>
      <c r="E6" s="947"/>
      <c r="F6" s="950"/>
      <c r="G6" s="950"/>
      <c r="H6" s="967"/>
      <c r="I6" s="967"/>
      <c r="J6" s="954" t="s">
        <v>38</v>
      </c>
      <c r="K6" s="954" t="s">
        <v>528</v>
      </c>
      <c r="L6" s="954" t="s">
        <v>529</v>
      </c>
      <c r="M6" s="954" t="s">
        <v>25</v>
      </c>
      <c r="N6" s="1019" t="s">
        <v>26</v>
      </c>
      <c r="O6" s="971"/>
      <c r="P6" s="972"/>
      <c r="Q6" s="954"/>
      <c r="R6" s="954"/>
      <c r="S6" s="954"/>
      <c r="T6" s="954"/>
      <c r="U6" s="954"/>
      <c r="V6" s="967"/>
      <c r="W6" s="979"/>
    </row>
    <row r="7" spans="1:24" ht="27.75" customHeight="1">
      <c r="A7" s="951"/>
      <c r="B7" s="960"/>
      <c r="C7" s="965"/>
      <c r="D7" s="966"/>
      <c r="E7" s="948"/>
      <c r="F7" s="951"/>
      <c r="G7" s="951"/>
      <c r="H7" s="968"/>
      <c r="I7" s="968"/>
      <c r="J7" s="955"/>
      <c r="K7" s="955"/>
      <c r="L7" s="955"/>
      <c r="M7" s="955"/>
      <c r="N7" s="955"/>
      <c r="O7" s="348" t="s">
        <v>27</v>
      </c>
      <c r="P7" s="348" t="s">
        <v>28</v>
      </c>
      <c r="Q7" s="955"/>
      <c r="R7" s="955"/>
      <c r="S7" s="955"/>
      <c r="T7" s="955"/>
      <c r="U7" s="955"/>
      <c r="V7" s="968"/>
      <c r="W7" s="980"/>
    </row>
    <row r="8" spans="1:24" s="22" customFormat="1" ht="27" customHeight="1">
      <c r="A8" s="11"/>
      <c r="B8" s="403" t="s">
        <v>530</v>
      </c>
      <c r="C8" s="13"/>
      <c r="D8" s="14"/>
      <c r="E8" s="15"/>
      <c r="F8" s="16"/>
      <c r="G8" s="16"/>
      <c r="H8" s="16">
        <v>126</v>
      </c>
      <c r="I8" s="16">
        <v>127</v>
      </c>
      <c r="J8" s="16">
        <v>14</v>
      </c>
      <c r="K8" s="16">
        <v>18</v>
      </c>
      <c r="L8" s="16">
        <v>22</v>
      </c>
      <c r="M8" s="16">
        <v>26</v>
      </c>
      <c r="N8" s="16">
        <v>27</v>
      </c>
      <c r="O8" s="16">
        <v>134</v>
      </c>
      <c r="P8" s="16">
        <v>135</v>
      </c>
      <c r="Q8" s="17">
        <v>36</v>
      </c>
      <c r="R8" s="17">
        <v>40</v>
      </c>
      <c r="S8" s="18">
        <v>31</v>
      </c>
      <c r="T8" s="18">
        <v>32</v>
      </c>
      <c r="U8" s="18"/>
      <c r="V8" s="19"/>
      <c r="W8" s="20"/>
    </row>
    <row r="9" spans="1:24" ht="30" customHeight="1">
      <c r="A9" s="23">
        <v>1</v>
      </c>
      <c r="B9" s="404">
        <v>1921255426</v>
      </c>
      <c r="C9" s="25" t="s">
        <v>532</v>
      </c>
      <c r="D9" s="26" t="s">
        <v>478</v>
      </c>
      <c r="E9" s="27" t="s">
        <v>533</v>
      </c>
      <c r="F9" s="28" t="s">
        <v>80</v>
      </c>
      <c r="G9" s="28" t="s">
        <v>68</v>
      </c>
      <c r="H9" s="405">
        <v>58</v>
      </c>
      <c r="I9" s="30">
        <v>7.42</v>
      </c>
      <c r="J9" s="31">
        <v>8</v>
      </c>
      <c r="K9" s="31">
        <v>6</v>
      </c>
      <c r="L9" s="31">
        <v>7</v>
      </c>
      <c r="M9" s="31">
        <v>6</v>
      </c>
      <c r="N9" s="30">
        <v>7.2</v>
      </c>
      <c r="O9" s="30">
        <v>7.4</v>
      </c>
      <c r="P9" s="32">
        <v>3.13</v>
      </c>
      <c r="Q9" s="372" t="s">
        <v>46</v>
      </c>
      <c r="R9" s="372" t="s">
        <v>46</v>
      </c>
      <c r="S9" s="372" t="s">
        <v>46</v>
      </c>
      <c r="T9" s="372" t="s">
        <v>46</v>
      </c>
      <c r="U9" s="372" t="s">
        <v>47</v>
      </c>
      <c r="V9" s="35"/>
      <c r="W9" s="670" t="s">
        <v>48</v>
      </c>
      <c r="X9" s="671" t="s">
        <v>638</v>
      </c>
    </row>
    <row r="10" spans="1:24" s="406" customFormat="1" ht="19.5" customHeight="1">
      <c r="N10" s="9"/>
      <c r="P10" s="9"/>
      <c r="Q10" s="407" t="s">
        <v>510</v>
      </c>
      <c r="R10" s="9"/>
    </row>
    <row r="11" spans="1:24" s="51" customFormat="1" ht="21.75" customHeight="1">
      <c r="B11" s="51" t="s">
        <v>31</v>
      </c>
      <c r="D11" s="51" t="s">
        <v>32</v>
      </c>
      <c r="I11" s="51" t="s">
        <v>33</v>
      </c>
      <c r="Q11" s="51" t="s">
        <v>34</v>
      </c>
    </row>
    <row r="12" spans="1:24" s="53" customFormat="1" ht="18" customHeight="1"/>
    <row r="13" spans="1:24" s="53" customFormat="1" ht="18" customHeight="1"/>
    <row r="14" spans="1:24" s="53" customFormat="1" ht="18" customHeight="1"/>
    <row r="15" spans="1:24" s="53" customFormat="1" ht="18" customHeight="1"/>
    <row r="16" spans="1:24" s="53" customFormat="1" ht="30.75" customHeight="1">
      <c r="A16" s="51"/>
      <c r="B16" s="51" t="s">
        <v>35</v>
      </c>
      <c r="C16" s="51"/>
      <c r="D16" s="51" t="s">
        <v>36</v>
      </c>
      <c r="E16" s="51"/>
      <c r="F16" s="51"/>
      <c r="G16" s="51"/>
      <c r="H16" s="51"/>
      <c r="I16" s="51" t="s">
        <v>37</v>
      </c>
      <c r="K16" s="51"/>
      <c r="M16" s="51"/>
      <c r="N16" s="51"/>
    </row>
    <row r="17" spans="1:23" s="22" customFormat="1" ht="36.75" customHeight="1">
      <c r="A17" s="11"/>
      <c r="B17" s="408" t="s">
        <v>531</v>
      </c>
      <c r="C17" s="409"/>
      <c r="D17" s="410"/>
      <c r="E17" s="411"/>
      <c r="F17" s="412"/>
      <c r="G17" s="412"/>
      <c r="H17" s="412"/>
      <c r="I17" s="412"/>
      <c r="J17" s="412"/>
      <c r="K17" s="412"/>
      <c r="L17" s="412"/>
      <c r="M17" s="412"/>
      <c r="N17" s="16"/>
      <c r="O17" s="16"/>
      <c r="P17" s="16"/>
      <c r="Q17" s="17"/>
      <c r="R17" s="17"/>
      <c r="S17" s="18"/>
      <c r="T17" s="18"/>
      <c r="U17" s="18"/>
      <c r="V17" s="19"/>
      <c r="W17" s="20"/>
    </row>
    <row r="18" spans="1:23" ht="30" customHeight="1">
      <c r="A18" s="377">
        <f>A17+1</f>
        <v>1</v>
      </c>
      <c r="B18" s="413">
        <v>161325345</v>
      </c>
      <c r="C18" s="378" t="s">
        <v>534</v>
      </c>
      <c r="D18" s="379" t="s">
        <v>535</v>
      </c>
      <c r="E18" s="222" t="s">
        <v>536</v>
      </c>
      <c r="F18" s="380" t="s">
        <v>104</v>
      </c>
      <c r="G18" s="380" t="s">
        <v>45</v>
      </c>
      <c r="H18" s="414">
        <v>50</v>
      </c>
      <c r="I18" s="382">
        <v>7.25</v>
      </c>
      <c r="J18" s="383">
        <v>7.3</v>
      </c>
      <c r="K18" s="383">
        <v>9</v>
      </c>
      <c r="L18" s="383">
        <v>6.8</v>
      </c>
      <c r="M18" s="383">
        <v>8.5</v>
      </c>
      <c r="N18" s="382">
        <v>7.44</v>
      </c>
      <c r="O18" s="382">
        <v>7.26</v>
      </c>
      <c r="P18" s="384">
        <v>3.02</v>
      </c>
      <c r="Q18" s="385" t="s">
        <v>56</v>
      </c>
      <c r="R18" s="385" t="s">
        <v>46</v>
      </c>
      <c r="S18" s="385" t="s">
        <v>46</v>
      </c>
      <c r="T18" s="385" t="s">
        <v>46</v>
      </c>
      <c r="U18" s="385"/>
      <c r="V18" s="386" t="s">
        <v>365</v>
      </c>
      <c r="W18" s="415" t="s">
        <v>57</v>
      </c>
    </row>
    <row r="19" spans="1:23" s="53" customFormat="1" ht="18" customHeight="1">
      <c r="A19" s="51"/>
      <c r="B19" s="51"/>
      <c r="C19" s="51"/>
      <c r="D19" s="51"/>
      <c r="E19" s="51"/>
      <c r="F19" s="51"/>
      <c r="G19" s="51"/>
      <c r="H19" s="51"/>
      <c r="I19" s="51"/>
      <c r="K19" s="51"/>
      <c r="M19" s="51"/>
      <c r="N19" s="51"/>
    </row>
    <row r="20" spans="1:23" s="53" customFormat="1" ht="18" customHeight="1">
      <c r="A20" s="51"/>
      <c r="B20" s="51"/>
      <c r="C20" s="51"/>
      <c r="D20" s="51"/>
      <c r="E20" s="51"/>
      <c r="F20" s="51"/>
      <c r="G20" s="51"/>
      <c r="H20" s="51"/>
      <c r="I20" s="51"/>
      <c r="K20" s="51"/>
      <c r="M20" s="51"/>
      <c r="N20" s="51"/>
    </row>
  </sheetData>
  <mergeCells count="22">
    <mergeCell ref="G5:G7"/>
    <mergeCell ref="A5:A7"/>
    <mergeCell ref="B5:B7"/>
    <mergeCell ref="C5:D7"/>
    <mergeCell ref="E5:E7"/>
    <mergeCell ref="F5:F7"/>
    <mergeCell ref="W5:W7"/>
    <mergeCell ref="H5:H7"/>
    <mergeCell ref="I5:I7"/>
    <mergeCell ref="J5:N5"/>
    <mergeCell ref="O5:P6"/>
    <mergeCell ref="Q5:Q7"/>
    <mergeCell ref="R5:R7"/>
    <mergeCell ref="J6:J7"/>
    <mergeCell ref="K6:K7"/>
    <mergeCell ref="L6:L7"/>
    <mergeCell ref="M6:M7"/>
    <mergeCell ref="N6:N7"/>
    <mergeCell ref="S5:S7"/>
    <mergeCell ref="T5:T7"/>
    <mergeCell ref="U5:U7"/>
    <mergeCell ref="V5:V7"/>
  </mergeCells>
  <conditionalFormatting sqref="J9:N9">
    <cfRule type="cellIs" dxfId="221" priority="24" stopIfTrue="1" operator="lessThan">
      <formula>5.5</formula>
    </cfRule>
  </conditionalFormatting>
  <conditionalFormatting sqref="Q9:R9">
    <cfRule type="cellIs" dxfId="220" priority="22" operator="lessThan">
      <formula>5</formula>
    </cfRule>
  </conditionalFormatting>
  <conditionalFormatting sqref="Q9:R9">
    <cfRule type="cellIs" dxfId="219" priority="21" stopIfTrue="1" operator="notEqual">
      <formula>"CNTN"</formula>
    </cfRule>
  </conditionalFormatting>
  <conditionalFormatting sqref="Q9:R9">
    <cfRule type="notContainsBlanks" dxfId="218" priority="19" stopIfTrue="1">
      <formula>LEN(TRIM(Q9))&gt;0</formula>
    </cfRule>
    <cfRule type="cellIs" dxfId="217" priority="20" operator="between">
      <formula>0</formula>
      <formula>3.9</formula>
    </cfRule>
  </conditionalFormatting>
  <conditionalFormatting sqref="Q9:U9">
    <cfRule type="notContainsBlanks" priority="18" stopIfTrue="1">
      <formula>LEN(TRIM(Q9))&gt;0</formula>
    </cfRule>
  </conditionalFormatting>
  <conditionalFormatting sqref="J18:N18">
    <cfRule type="cellIs" dxfId="216" priority="10" stopIfTrue="1" operator="lessThan">
      <formula>5.5</formula>
    </cfRule>
  </conditionalFormatting>
  <conditionalFormatting sqref="W18">
    <cfRule type="cellIs" dxfId="215" priority="9" operator="between">
      <formula>0</formula>
      <formula>3.9</formula>
    </cfRule>
  </conditionalFormatting>
  <conditionalFormatting sqref="Q18:R18 W18">
    <cfRule type="cellIs" dxfId="214" priority="8" operator="lessThan">
      <formula>5</formula>
    </cfRule>
  </conditionalFormatting>
  <conditionalFormatting sqref="Q18:R18 W18">
    <cfRule type="cellIs" dxfId="213" priority="7" stopIfTrue="1" operator="notEqual">
      <formula>"CNTN"</formula>
    </cfRule>
  </conditionalFormatting>
  <conditionalFormatting sqref="Q18:R18">
    <cfRule type="notContainsBlanks" dxfId="212" priority="5" stopIfTrue="1">
      <formula>LEN(TRIM(Q18))&gt;0</formula>
    </cfRule>
    <cfRule type="cellIs" dxfId="211" priority="6" operator="between">
      <formula>0</formula>
      <formula>3.9</formula>
    </cfRule>
  </conditionalFormatting>
  <conditionalFormatting sqref="Q18:U18">
    <cfRule type="notContainsBlanks" priority="4" stopIfTrue="1">
      <formula>LEN(TRIM(Q18))&gt;0</formula>
    </cfRule>
  </conditionalFormatting>
  <conditionalFormatting sqref="W9">
    <cfRule type="cellIs" dxfId="210" priority="3" operator="between">
      <formula>0</formula>
      <formula>3.9</formula>
    </cfRule>
  </conditionalFormatting>
  <conditionalFormatting sqref="W9">
    <cfRule type="cellIs" dxfId="209" priority="2" operator="lessThan">
      <formula>5</formula>
    </cfRule>
  </conditionalFormatting>
  <conditionalFormatting sqref="W9">
    <cfRule type="cellIs" dxfId="208" priority="1" stopIfTrue="1" operator="notEqual">
      <formula>"CNTN"</formula>
    </cfRule>
  </conditionalFormatting>
  <pageMargins left="0.11811023622047245" right="0" top="7.874015748031496E-2" bottom="0" header="0" footer="0"/>
  <pageSetup paperSize="9" orientation="landscape" r:id="rId1"/>
  <headerFooter>
    <oddFooter>&amp;R&amp;P&amp;</oddFooter>
  </headerFooter>
  <rowBreaks count="1" manualBreakCount="1">
    <brk id="1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F17"/>
  <sheetViews>
    <sheetView workbookViewId="0">
      <pane xSplit="4" ySplit="8" topLeftCell="H9" activePane="bottomRight" state="frozen"/>
      <selection activeCell="C5" sqref="C5:D7"/>
      <selection pane="topRight" activeCell="C5" sqref="C5:D7"/>
      <selection pane="bottomLeft" activeCell="C5" sqref="C5:D7"/>
      <selection pane="bottomRight" activeCell="W9" sqref="W9"/>
    </sheetView>
  </sheetViews>
  <sheetFormatPr defaultRowHeight="15"/>
  <cols>
    <col min="1" max="1" width="4.5703125" style="199" customWidth="1"/>
    <col min="2" max="2" width="10" style="470" customWidth="1"/>
    <col min="3" max="3" width="12.5703125" style="199" customWidth="1"/>
    <col min="4" max="4" width="6.140625" style="199" customWidth="1"/>
    <col min="5" max="5" width="10.140625" style="469" customWidth="1"/>
    <col min="6" max="6" width="9.42578125" style="199" customWidth="1"/>
    <col min="7" max="7" width="5.7109375" style="199" customWidth="1"/>
    <col min="8" max="8" width="6" style="199" customWidth="1"/>
    <col min="9" max="11" width="5.28515625" style="199" customWidth="1"/>
    <col min="12" max="13" width="5.28515625" style="224" customWidth="1"/>
    <col min="14" max="14" width="5.5703125" style="224" customWidth="1"/>
    <col min="15" max="15" width="5.85546875" style="224" customWidth="1"/>
    <col min="16" max="16" width="4" style="224" customWidth="1"/>
    <col min="17" max="17" width="3.5703125" style="224" customWidth="1"/>
    <col min="18" max="18" width="4.140625" style="224" customWidth="1"/>
    <col min="19" max="19" width="3.5703125" style="224" customWidth="1"/>
    <col min="20" max="20" width="5.42578125" style="224" customWidth="1"/>
    <col min="21" max="21" width="13" style="468" customWidth="1"/>
    <col min="22" max="22" width="9.42578125" style="199" customWidth="1"/>
    <col min="23" max="32" width="9.140625" style="199" customWidth="1"/>
    <col min="33" max="16384" width="9.140625" style="199"/>
  </cols>
  <sheetData>
    <row r="1" spans="1:240" s="422" customFormat="1" ht="26.25" customHeight="1">
      <c r="A1" s="1030" t="s">
        <v>0</v>
      </c>
      <c r="B1" s="1030"/>
      <c r="C1" s="1030"/>
      <c r="D1" s="1030"/>
      <c r="E1" s="421"/>
      <c r="H1" s="423"/>
      <c r="I1" s="423"/>
      <c r="J1" s="423"/>
      <c r="K1" s="423"/>
      <c r="L1" s="424" t="s">
        <v>1</v>
      </c>
      <c r="M1" s="424"/>
      <c r="N1" s="425"/>
      <c r="O1" s="425"/>
      <c r="P1" s="425"/>
      <c r="Q1" s="425"/>
      <c r="R1" s="425"/>
      <c r="S1" s="425"/>
      <c r="T1" s="425"/>
      <c r="U1" s="426"/>
    </row>
    <row r="2" spans="1:240" s="422" customFormat="1" ht="20.25" customHeight="1">
      <c r="A2" s="1030" t="s">
        <v>2</v>
      </c>
      <c r="B2" s="1030"/>
      <c r="C2" s="1030"/>
      <c r="D2" s="1030"/>
      <c r="E2" s="427"/>
      <c r="H2" s="428"/>
      <c r="I2" s="428"/>
      <c r="J2" s="428"/>
      <c r="K2" s="428"/>
      <c r="L2" s="424" t="s">
        <v>537</v>
      </c>
      <c r="M2" s="424"/>
      <c r="N2" s="425"/>
      <c r="O2" s="425"/>
      <c r="P2" s="425"/>
      <c r="Q2" s="425"/>
      <c r="R2" s="425"/>
      <c r="S2" s="425"/>
      <c r="T2" s="425"/>
      <c r="U2" s="426"/>
    </row>
    <row r="3" spans="1:240" s="422" customFormat="1" ht="20.25" customHeight="1">
      <c r="B3" s="429"/>
      <c r="E3" s="427"/>
      <c r="H3" s="428"/>
      <c r="I3" s="428"/>
      <c r="J3" s="428"/>
      <c r="K3" s="428"/>
      <c r="L3" s="424" t="s">
        <v>538</v>
      </c>
      <c r="M3" s="424"/>
      <c r="N3" s="425"/>
      <c r="O3" s="425"/>
      <c r="P3" s="425"/>
      <c r="Q3" s="425"/>
      <c r="R3" s="425"/>
      <c r="S3" s="425"/>
      <c r="T3" s="425"/>
      <c r="U3" s="426"/>
    </row>
    <row r="4" spans="1:240" s="430" customFormat="1" ht="6.75" customHeight="1">
      <c r="B4" s="431"/>
      <c r="D4" s="432"/>
      <c r="E4" s="433"/>
      <c r="H4" s="430">
        <v>68</v>
      </c>
      <c r="I4" s="430">
        <v>71</v>
      </c>
      <c r="L4" s="434">
        <v>72</v>
      </c>
      <c r="M4" s="434"/>
      <c r="N4" s="434">
        <v>73</v>
      </c>
      <c r="O4" s="434">
        <v>73</v>
      </c>
      <c r="P4" s="434"/>
      <c r="Q4" s="434"/>
      <c r="R4" s="434">
        <v>74</v>
      </c>
      <c r="S4" s="434">
        <v>75</v>
      </c>
      <c r="T4" s="434"/>
      <c r="U4" s="435"/>
    </row>
    <row r="5" spans="1:240" ht="20.25" customHeight="1">
      <c r="A5" s="1012" t="s">
        <v>5</v>
      </c>
      <c r="B5" s="1013" t="s">
        <v>6</v>
      </c>
      <c r="C5" s="1014" t="s">
        <v>7</v>
      </c>
      <c r="D5" s="1015"/>
      <c r="E5" s="1016" t="s">
        <v>8</v>
      </c>
      <c r="F5" s="1012" t="s">
        <v>9</v>
      </c>
      <c r="G5" s="1008" t="s">
        <v>10</v>
      </c>
      <c r="H5" s="1007" t="s">
        <v>539</v>
      </c>
      <c r="I5" s="1027" t="s">
        <v>540</v>
      </c>
      <c r="J5" s="1028"/>
      <c r="K5" s="1028"/>
      <c r="L5" s="1028"/>
      <c r="M5" s="1029"/>
      <c r="N5" s="1010" t="s">
        <v>541</v>
      </c>
      <c r="O5" s="1011"/>
      <c r="P5" s="1007" t="s">
        <v>15</v>
      </c>
      <c r="Q5" s="1007" t="s">
        <v>16</v>
      </c>
      <c r="R5" s="1007" t="s">
        <v>17</v>
      </c>
      <c r="S5" s="1007" t="s">
        <v>18</v>
      </c>
      <c r="T5" s="1007" t="s">
        <v>19</v>
      </c>
      <c r="U5" s="1008" t="s">
        <v>20</v>
      </c>
      <c r="V5" s="1008" t="s">
        <v>21</v>
      </c>
    </row>
    <row r="6" spans="1:240" ht="23.25" customHeight="1">
      <c r="A6" s="992"/>
      <c r="B6" s="996"/>
      <c r="C6" s="1000"/>
      <c r="D6" s="1001"/>
      <c r="E6" s="1005"/>
      <c r="F6" s="992"/>
      <c r="G6" s="992"/>
      <c r="H6" s="982"/>
      <c r="I6" s="954" t="s">
        <v>38</v>
      </c>
      <c r="J6" s="954" t="s">
        <v>511</v>
      </c>
      <c r="K6" s="954" t="s">
        <v>423</v>
      </c>
      <c r="L6" s="954" t="s">
        <v>25</v>
      </c>
      <c r="M6" s="954" t="s">
        <v>26</v>
      </c>
      <c r="N6" s="990"/>
      <c r="O6" s="991"/>
      <c r="P6" s="982"/>
      <c r="Q6" s="982"/>
      <c r="R6" s="982"/>
      <c r="S6" s="982"/>
      <c r="T6" s="982"/>
      <c r="U6" s="985"/>
      <c r="V6" s="985"/>
    </row>
    <row r="7" spans="1:240" ht="27" customHeight="1">
      <c r="A7" s="993"/>
      <c r="B7" s="997"/>
      <c r="C7" s="1002"/>
      <c r="D7" s="1003"/>
      <c r="E7" s="1006"/>
      <c r="F7" s="993"/>
      <c r="G7" s="993"/>
      <c r="H7" s="983"/>
      <c r="I7" s="955"/>
      <c r="J7" s="955"/>
      <c r="K7" s="955"/>
      <c r="L7" s="955"/>
      <c r="M7" s="955"/>
      <c r="N7" s="76" t="s">
        <v>27</v>
      </c>
      <c r="O7" s="76" t="s">
        <v>28</v>
      </c>
      <c r="P7" s="983"/>
      <c r="Q7" s="983"/>
      <c r="R7" s="983"/>
      <c r="S7" s="983"/>
      <c r="T7" s="983"/>
      <c r="U7" s="986"/>
      <c r="V7" s="986"/>
    </row>
    <row r="8" spans="1:240" s="445" customFormat="1" ht="28.5" customHeight="1">
      <c r="A8" s="132"/>
      <c r="B8" s="436" t="s">
        <v>542</v>
      </c>
      <c r="C8" s="200"/>
      <c r="D8" s="201"/>
      <c r="E8" s="437"/>
      <c r="F8" s="438"/>
      <c r="G8" s="438">
        <v>283</v>
      </c>
      <c r="H8" s="438">
        <v>246</v>
      </c>
      <c r="I8" s="438">
        <v>249</v>
      </c>
      <c r="J8" s="438">
        <v>253</v>
      </c>
      <c r="K8" s="438">
        <v>257</v>
      </c>
      <c r="L8" s="438">
        <v>261</v>
      </c>
      <c r="M8" s="438">
        <v>262</v>
      </c>
      <c r="N8" s="438">
        <v>263</v>
      </c>
      <c r="O8" s="439">
        <v>79</v>
      </c>
      <c r="P8" s="440">
        <v>271</v>
      </c>
      <c r="Q8" s="440">
        <v>275</v>
      </c>
      <c r="R8" s="441">
        <v>266</v>
      </c>
      <c r="S8" s="441">
        <v>267</v>
      </c>
      <c r="T8" s="441"/>
      <c r="U8" s="442"/>
      <c r="V8" s="442"/>
      <c r="W8" s="444"/>
      <c r="X8" s="444"/>
      <c r="Y8" s="444"/>
      <c r="Z8" s="444"/>
      <c r="AA8" s="444"/>
      <c r="AB8" s="444"/>
      <c r="AC8" s="444"/>
      <c r="AD8" s="444"/>
      <c r="AE8" s="444"/>
      <c r="AF8" s="444"/>
      <c r="AG8" s="444"/>
      <c r="AH8" s="444"/>
      <c r="AI8" s="444"/>
      <c r="AJ8" s="444"/>
      <c r="AK8" s="444"/>
      <c r="AL8" s="444"/>
      <c r="AM8" s="444"/>
      <c r="AN8" s="444"/>
      <c r="AO8" s="444"/>
      <c r="AP8" s="444"/>
      <c r="AQ8" s="444"/>
      <c r="AR8" s="444"/>
      <c r="AS8" s="444"/>
      <c r="AT8" s="444"/>
      <c r="AU8" s="444"/>
      <c r="AV8" s="444"/>
      <c r="AW8" s="444"/>
      <c r="AX8" s="444"/>
      <c r="AY8" s="444"/>
      <c r="AZ8" s="444"/>
      <c r="BA8" s="444"/>
      <c r="BB8" s="444"/>
      <c r="BC8" s="444"/>
      <c r="BD8" s="444"/>
      <c r="BE8" s="444"/>
      <c r="BF8" s="444"/>
      <c r="BG8" s="444"/>
      <c r="BH8" s="444"/>
      <c r="BI8" s="444"/>
      <c r="BJ8" s="444"/>
      <c r="BK8" s="444"/>
      <c r="BL8" s="444"/>
      <c r="BM8" s="444"/>
      <c r="BN8" s="444"/>
      <c r="BO8" s="444"/>
      <c r="BP8" s="444"/>
      <c r="BQ8" s="444"/>
      <c r="BR8" s="444"/>
      <c r="BS8" s="444"/>
      <c r="BT8" s="444"/>
      <c r="BU8" s="444"/>
      <c r="BV8" s="444"/>
      <c r="BW8" s="444"/>
      <c r="BX8" s="444"/>
      <c r="BY8" s="444"/>
      <c r="BZ8" s="444"/>
      <c r="CA8" s="444"/>
      <c r="CB8" s="444"/>
      <c r="CC8" s="444"/>
      <c r="CD8" s="444"/>
      <c r="CE8" s="444"/>
      <c r="CF8" s="444"/>
      <c r="CG8" s="444"/>
      <c r="CH8" s="444"/>
      <c r="CI8" s="444"/>
      <c r="CJ8" s="444"/>
      <c r="CK8" s="444"/>
      <c r="CL8" s="444"/>
      <c r="CM8" s="444"/>
      <c r="CN8" s="444"/>
      <c r="CO8" s="444"/>
      <c r="CP8" s="444"/>
      <c r="CQ8" s="444"/>
      <c r="CR8" s="444"/>
      <c r="CS8" s="444"/>
      <c r="CT8" s="444"/>
      <c r="CU8" s="444"/>
      <c r="CV8" s="444"/>
      <c r="CW8" s="444"/>
      <c r="CX8" s="444"/>
      <c r="CY8" s="444"/>
      <c r="CZ8" s="444"/>
      <c r="DA8" s="444"/>
      <c r="DB8" s="444"/>
      <c r="DC8" s="444"/>
      <c r="DD8" s="444"/>
      <c r="DE8" s="444"/>
      <c r="DF8" s="444"/>
      <c r="DG8" s="444"/>
      <c r="DH8" s="444"/>
      <c r="DI8" s="444"/>
      <c r="DJ8" s="444"/>
      <c r="DK8" s="444"/>
      <c r="DL8" s="444"/>
      <c r="DM8" s="444"/>
      <c r="DN8" s="444"/>
      <c r="DO8" s="444"/>
      <c r="DP8" s="444"/>
      <c r="DQ8" s="444"/>
      <c r="DR8" s="444"/>
      <c r="DS8" s="444"/>
      <c r="DT8" s="444"/>
      <c r="DU8" s="444"/>
      <c r="DV8" s="444"/>
      <c r="DW8" s="444"/>
      <c r="DX8" s="444"/>
      <c r="DY8" s="444"/>
      <c r="DZ8" s="444"/>
      <c r="EA8" s="444"/>
      <c r="EB8" s="444"/>
      <c r="EC8" s="444"/>
      <c r="ED8" s="444"/>
      <c r="EE8" s="444"/>
      <c r="EF8" s="444"/>
      <c r="EG8" s="444"/>
      <c r="EH8" s="444"/>
      <c r="EI8" s="444"/>
      <c r="EJ8" s="444"/>
      <c r="EK8" s="444"/>
      <c r="EL8" s="444"/>
      <c r="EM8" s="444"/>
      <c r="EN8" s="444"/>
      <c r="EO8" s="444"/>
      <c r="EP8" s="444"/>
      <c r="EQ8" s="444"/>
      <c r="ER8" s="444"/>
      <c r="ES8" s="444"/>
      <c r="ET8" s="444"/>
      <c r="EU8" s="444"/>
      <c r="EV8" s="444"/>
      <c r="EW8" s="444"/>
      <c r="EX8" s="444"/>
      <c r="EY8" s="444"/>
      <c r="EZ8" s="444"/>
      <c r="FA8" s="444"/>
      <c r="FB8" s="444"/>
      <c r="FC8" s="444"/>
      <c r="FD8" s="444"/>
      <c r="FE8" s="444"/>
      <c r="FF8" s="444"/>
      <c r="FG8" s="444"/>
      <c r="FH8" s="444"/>
      <c r="FI8" s="444"/>
      <c r="FJ8" s="444"/>
      <c r="FK8" s="444"/>
      <c r="FL8" s="444"/>
      <c r="FM8" s="444"/>
      <c r="FN8" s="444"/>
      <c r="FO8" s="444"/>
      <c r="FP8" s="444"/>
      <c r="FQ8" s="444"/>
      <c r="FR8" s="444"/>
      <c r="FS8" s="444"/>
      <c r="FT8" s="444"/>
      <c r="FU8" s="444"/>
      <c r="FV8" s="444"/>
      <c r="FW8" s="444"/>
      <c r="FX8" s="444"/>
      <c r="FY8" s="444"/>
      <c r="FZ8" s="444"/>
      <c r="GA8" s="444"/>
      <c r="GB8" s="444"/>
      <c r="GC8" s="444"/>
      <c r="GD8" s="444"/>
      <c r="GE8" s="444"/>
      <c r="GF8" s="444"/>
      <c r="GG8" s="444"/>
      <c r="GH8" s="444"/>
      <c r="GI8" s="444"/>
      <c r="GJ8" s="444"/>
      <c r="GK8" s="444"/>
      <c r="GL8" s="444"/>
      <c r="GM8" s="444"/>
      <c r="GN8" s="444"/>
      <c r="GO8" s="444"/>
      <c r="GP8" s="444"/>
      <c r="GQ8" s="444"/>
      <c r="GR8" s="444"/>
      <c r="GS8" s="444"/>
      <c r="GT8" s="444"/>
      <c r="GU8" s="444"/>
      <c r="GV8" s="444"/>
      <c r="GW8" s="444"/>
      <c r="GX8" s="444"/>
      <c r="GY8" s="444"/>
      <c r="GZ8" s="444"/>
      <c r="HA8" s="444"/>
      <c r="HB8" s="444"/>
      <c r="HC8" s="444"/>
      <c r="HD8" s="444"/>
      <c r="HE8" s="444"/>
      <c r="HF8" s="444"/>
      <c r="HG8" s="444"/>
      <c r="HH8" s="444"/>
      <c r="HI8" s="444"/>
      <c r="HJ8" s="444"/>
      <c r="HK8" s="444"/>
      <c r="HL8" s="444"/>
      <c r="HM8" s="444"/>
      <c r="HN8" s="444"/>
      <c r="HO8" s="444"/>
      <c r="HP8" s="444"/>
      <c r="HQ8" s="444"/>
      <c r="HR8" s="444"/>
      <c r="HS8" s="444"/>
      <c r="HT8" s="444"/>
      <c r="HU8" s="444"/>
      <c r="HV8" s="444"/>
      <c r="HW8" s="444"/>
      <c r="HX8" s="444"/>
      <c r="HY8" s="444"/>
      <c r="HZ8" s="444"/>
      <c r="IA8" s="444"/>
      <c r="IB8" s="444"/>
      <c r="IC8" s="444"/>
      <c r="ID8" s="444"/>
      <c r="IE8" s="444"/>
      <c r="IF8" s="444"/>
    </row>
    <row r="9" spans="1:240" s="444" customFormat="1" ht="28.5" customHeight="1">
      <c r="A9" s="271">
        <v>1</v>
      </c>
      <c r="B9" s="446">
        <v>142321913</v>
      </c>
      <c r="C9" s="447" t="s">
        <v>543</v>
      </c>
      <c r="D9" s="448" t="s">
        <v>253</v>
      </c>
      <c r="E9" s="449">
        <v>32668</v>
      </c>
      <c r="F9" s="450" t="s">
        <v>44</v>
      </c>
      <c r="G9" s="276" t="s">
        <v>68</v>
      </c>
      <c r="H9" s="278">
        <v>6.29</v>
      </c>
      <c r="I9" s="279">
        <v>7.5</v>
      </c>
      <c r="J9" s="279">
        <v>6</v>
      </c>
      <c r="K9" s="279">
        <v>2.9</v>
      </c>
      <c r="L9" s="279">
        <v>7</v>
      </c>
      <c r="M9" s="279">
        <v>5.36</v>
      </c>
      <c r="N9" s="278">
        <v>6.26</v>
      </c>
      <c r="O9" s="278">
        <v>2.4500000000000002</v>
      </c>
      <c r="P9" s="281" t="s">
        <v>46</v>
      </c>
      <c r="Q9" s="281" t="s">
        <v>56</v>
      </c>
      <c r="R9" s="281">
        <v>0</v>
      </c>
      <c r="S9" s="281" t="s">
        <v>46</v>
      </c>
      <c r="T9" s="451" t="s">
        <v>54</v>
      </c>
      <c r="U9" s="452" t="s">
        <v>544</v>
      </c>
      <c r="V9" s="453" t="s">
        <v>40</v>
      </c>
      <c r="W9" s="734" t="s">
        <v>781</v>
      </c>
    </row>
    <row r="10" spans="1:240" ht="24.75" customHeight="1">
      <c r="A10" s="454"/>
      <c r="B10" s="454"/>
      <c r="C10" s="454"/>
      <c r="D10" s="455"/>
      <c r="E10" s="454"/>
      <c r="F10" s="454"/>
      <c r="G10" s="454"/>
      <c r="H10" s="454"/>
      <c r="I10" s="454"/>
      <c r="J10" s="454"/>
      <c r="K10" s="454"/>
      <c r="L10" s="454"/>
      <c r="M10" s="454"/>
      <c r="N10" s="456"/>
      <c r="O10" s="456"/>
      <c r="P10" s="457" t="s">
        <v>30</v>
      </c>
      <c r="Q10" s="199"/>
      <c r="R10" s="199"/>
      <c r="S10" s="458"/>
      <c r="T10" s="458"/>
      <c r="U10" s="288"/>
      <c r="V10" s="288"/>
    </row>
    <row r="11" spans="1:240" s="422" customFormat="1" ht="23.25" customHeight="1">
      <c r="A11" s="459" t="s">
        <v>31</v>
      </c>
      <c r="E11" s="460" t="s">
        <v>32</v>
      </c>
      <c r="J11" s="461" t="s">
        <v>33</v>
      </c>
      <c r="O11" s="462"/>
      <c r="P11" s="462"/>
      <c r="Q11" s="462"/>
      <c r="R11" s="460" t="s">
        <v>34</v>
      </c>
      <c r="S11" s="462"/>
      <c r="T11" s="462"/>
    </row>
    <row r="17" spans="1:20" s="422" customFormat="1" ht="23.25" customHeight="1">
      <c r="A17" s="459" t="s">
        <v>35</v>
      </c>
      <c r="E17" s="460" t="s">
        <v>36</v>
      </c>
      <c r="J17" s="461" t="s">
        <v>37</v>
      </c>
      <c r="O17" s="462"/>
      <c r="P17" s="462"/>
      <c r="Q17" s="462"/>
      <c r="R17" s="460"/>
      <c r="S17" s="462"/>
      <c r="T17" s="462"/>
    </row>
  </sheetData>
  <mergeCells count="23">
    <mergeCell ref="S5:S7"/>
    <mergeCell ref="E5:E7"/>
    <mergeCell ref="A1:D1"/>
    <mergeCell ref="A2:D2"/>
    <mergeCell ref="A5:A7"/>
    <mergeCell ref="B5:B7"/>
    <mergeCell ref="C5:D7"/>
    <mergeCell ref="T5:T7"/>
    <mergeCell ref="U5:U7"/>
    <mergeCell ref="V5:V7"/>
    <mergeCell ref="F5:F7"/>
    <mergeCell ref="G5:G7"/>
    <mergeCell ref="H5:H7"/>
    <mergeCell ref="I5:M5"/>
    <mergeCell ref="N5:O6"/>
    <mergeCell ref="P5:P7"/>
    <mergeCell ref="I6:I7"/>
    <mergeCell ref="J6:J7"/>
    <mergeCell ref="K6:K7"/>
    <mergeCell ref="L6:L7"/>
    <mergeCell ref="M6:M7"/>
    <mergeCell ref="Q5:Q7"/>
    <mergeCell ref="R5:R7"/>
  </mergeCells>
  <conditionalFormatting sqref="I9:M9">
    <cfRule type="cellIs" dxfId="207" priority="16" stopIfTrue="1" operator="lessThan">
      <formula>5.5</formula>
    </cfRule>
  </conditionalFormatting>
  <conditionalFormatting sqref="V9">
    <cfRule type="cellIs" dxfId="206" priority="15" operator="between">
      <formula>0</formula>
      <formula>3.9</formula>
    </cfRule>
  </conditionalFormatting>
  <conditionalFormatting sqref="V9">
    <cfRule type="cellIs" dxfId="205" priority="14" operator="lessThan">
      <formula>5</formula>
    </cfRule>
  </conditionalFormatting>
  <conditionalFormatting sqref="V9">
    <cfRule type="cellIs" dxfId="204" priority="13" stopIfTrue="1" operator="notEqual">
      <formula>"CNTN"</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16"/>
  <sheetViews>
    <sheetView topLeftCell="K1" zoomScale="90" zoomScaleNormal="90" workbookViewId="0">
      <selection activeCell="W9" sqref="W9"/>
    </sheetView>
  </sheetViews>
  <sheetFormatPr defaultRowHeight="21" customHeight="1"/>
  <cols>
    <col min="1" max="1" width="4.7109375" style="476" customWidth="1"/>
    <col min="2" max="2" width="10.28515625" style="476" customWidth="1"/>
    <col min="3" max="3" width="12" style="476" customWidth="1"/>
    <col min="4" max="4" width="6.7109375" style="476" customWidth="1"/>
    <col min="5" max="5" width="10.42578125" style="476" customWidth="1"/>
    <col min="6" max="6" width="9" style="476" customWidth="1"/>
    <col min="7" max="7" width="5.140625" style="476" customWidth="1"/>
    <col min="8" max="15" width="5.42578125" style="476" customWidth="1"/>
    <col min="16" max="19" width="4.7109375" style="476" customWidth="1"/>
    <col min="20" max="20" width="7.85546875" style="476" customWidth="1"/>
    <col min="21" max="21" width="9.140625" style="476" customWidth="1"/>
    <col min="22" max="22" width="10" style="476" customWidth="1"/>
    <col min="23" max="16384" width="9.140625" style="476"/>
  </cols>
  <sheetData>
    <row r="1" spans="1:23" s="473" customFormat="1" ht="27" customHeight="1">
      <c r="A1" s="473" t="s">
        <v>0</v>
      </c>
      <c r="D1" s="66"/>
      <c r="E1" s="67"/>
      <c r="F1" s="66"/>
      <c r="G1" s="66"/>
      <c r="H1" s="68"/>
      <c r="I1" s="68"/>
      <c r="J1" s="68"/>
      <c r="K1" s="68"/>
      <c r="L1" s="68" t="s">
        <v>1</v>
      </c>
      <c r="M1" s="68"/>
      <c r="N1" s="69"/>
      <c r="O1" s="69"/>
      <c r="P1" s="69"/>
      <c r="Q1" s="69"/>
      <c r="R1" s="69"/>
      <c r="S1" s="69"/>
      <c r="T1" s="69"/>
      <c r="U1" s="66"/>
      <c r="V1" s="66"/>
    </row>
    <row r="2" spans="1:23" s="473" customFormat="1" ht="25.5" customHeight="1">
      <c r="A2" s="473" t="s">
        <v>2</v>
      </c>
      <c r="D2" s="66"/>
      <c r="E2" s="71"/>
      <c r="F2" s="66"/>
      <c r="G2" s="66"/>
      <c r="H2" s="68"/>
      <c r="I2" s="68"/>
      <c r="J2" s="68"/>
      <c r="K2" s="68"/>
      <c r="L2" s="68" t="s">
        <v>3</v>
      </c>
      <c r="M2" s="68"/>
      <c r="N2" s="69"/>
      <c r="O2" s="69"/>
      <c r="P2" s="69"/>
      <c r="Q2" s="69"/>
      <c r="R2" s="69"/>
      <c r="S2" s="69"/>
      <c r="T2" s="69"/>
      <c r="U2" s="66"/>
      <c r="V2" s="66"/>
    </row>
    <row r="3" spans="1:23" s="473" customFormat="1" ht="24" customHeight="1">
      <c r="A3" s="66"/>
      <c r="B3" s="66"/>
      <c r="C3" s="66"/>
      <c r="D3" s="66"/>
      <c r="E3" s="71"/>
      <c r="F3" s="66"/>
      <c r="G3" s="66"/>
      <c r="H3" s="68"/>
      <c r="I3" s="68"/>
      <c r="J3" s="68"/>
      <c r="K3" s="68"/>
      <c r="L3" s="68" t="s">
        <v>545</v>
      </c>
      <c r="M3" s="68"/>
      <c r="N3" s="69"/>
      <c r="O3" s="69"/>
      <c r="P3" s="69"/>
      <c r="Q3" s="69"/>
      <c r="R3" s="69"/>
      <c r="S3" s="69"/>
      <c r="T3" s="69"/>
      <c r="U3" s="66"/>
      <c r="V3" s="66"/>
    </row>
    <row r="4" spans="1:23" s="474" customFormat="1" ht="9" customHeight="1">
      <c r="F4" s="474">
        <v>157</v>
      </c>
      <c r="G4" s="474">
        <v>156</v>
      </c>
      <c r="H4" s="474">
        <v>118</v>
      </c>
      <c r="I4" s="474">
        <v>121</v>
      </c>
      <c r="J4" s="474">
        <v>125</v>
      </c>
      <c r="K4" s="474">
        <v>129</v>
      </c>
      <c r="L4" s="474">
        <v>133</v>
      </c>
      <c r="M4" s="474">
        <v>134</v>
      </c>
      <c r="N4" s="474">
        <v>135</v>
      </c>
      <c r="O4" s="475">
        <v>43</v>
      </c>
      <c r="P4" s="474">
        <v>143</v>
      </c>
      <c r="Q4" s="474">
        <v>147</v>
      </c>
      <c r="R4" s="474">
        <v>138</v>
      </c>
      <c r="S4" s="474">
        <v>139</v>
      </c>
    </row>
    <row r="5" spans="1:23" ht="27" customHeight="1">
      <c r="A5" s="1012" t="s">
        <v>5</v>
      </c>
      <c r="B5" s="1013" t="s">
        <v>6</v>
      </c>
      <c r="C5" s="1014" t="s">
        <v>7</v>
      </c>
      <c r="D5" s="1015"/>
      <c r="E5" s="1016" t="s">
        <v>8</v>
      </c>
      <c r="F5" s="1012" t="s">
        <v>9</v>
      </c>
      <c r="G5" s="1008" t="s">
        <v>10</v>
      </c>
      <c r="H5" s="1007" t="s">
        <v>546</v>
      </c>
      <c r="I5" s="987" t="s">
        <v>13</v>
      </c>
      <c r="J5" s="987"/>
      <c r="K5" s="987"/>
      <c r="L5" s="987"/>
      <c r="M5" s="987"/>
      <c r="N5" s="1010" t="s">
        <v>547</v>
      </c>
      <c r="O5" s="1011"/>
      <c r="P5" s="1007" t="s">
        <v>15</v>
      </c>
      <c r="Q5" s="1007" t="s">
        <v>16</v>
      </c>
      <c r="R5" s="1007" t="s">
        <v>17</v>
      </c>
      <c r="S5" s="1007" t="s">
        <v>18</v>
      </c>
      <c r="T5" s="1007" t="s">
        <v>19</v>
      </c>
      <c r="U5" s="1008" t="s">
        <v>20</v>
      </c>
      <c r="V5" s="1008" t="s">
        <v>21</v>
      </c>
    </row>
    <row r="6" spans="1:23" ht="36.75" customHeight="1">
      <c r="A6" s="992"/>
      <c r="B6" s="996"/>
      <c r="C6" s="1000"/>
      <c r="D6" s="1001"/>
      <c r="E6" s="1005"/>
      <c r="F6" s="992"/>
      <c r="G6" s="992"/>
      <c r="H6" s="982"/>
      <c r="I6" s="982" t="s">
        <v>38</v>
      </c>
      <c r="J6" s="982" t="s">
        <v>511</v>
      </c>
      <c r="K6" s="982" t="s">
        <v>423</v>
      </c>
      <c r="L6" s="982" t="s">
        <v>25</v>
      </c>
      <c r="M6" s="1007" t="s">
        <v>26</v>
      </c>
      <c r="N6" s="990"/>
      <c r="O6" s="991"/>
      <c r="P6" s="982"/>
      <c r="Q6" s="982"/>
      <c r="R6" s="982"/>
      <c r="S6" s="982"/>
      <c r="T6" s="982"/>
      <c r="U6" s="985"/>
      <c r="V6" s="985"/>
    </row>
    <row r="7" spans="1:23" ht="21" customHeight="1">
      <c r="A7" s="993"/>
      <c r="B7" s="997"/>
      <c r="C7" s="1002"/>
      <c r="D7" s="1003"/>
      <c r="E7" s="1006"/>
      <c r="F7" s="993"/>
      <c r="G7" s="993"/>
      <c r="H7" s="983"/>
      <c r="I7" s="983"/>
      <c r="J7" s="983"/>
      <c r="K7" s="983"/>
      <c r="L7" s="983"/>
      <c r="M7" s="983"/>
      <c r="N7" s="76" t="s">
        <v>27</v>
      </c>
      <c r="O7" s="76" t="s">
        <v>28</v>
      </c>
      <c r="P7" s="983"/>
      <c r="Q7" s="983"/>
      <c r="R7" s="983"/>
      <c r="S7" s="983"/>
      <c r="T7" s="983"/>
      <c r="U7" s="986"/>
      <c r="V7" s="986"/>
    </row>
    <row r="8" spans="1:23" ht="28.5" customHeight="1">
      <c r="A8" s="132"/>
      <c r="B8" s="323" t="s">
        <v>408</v>
      </c>
      <c r="C8" s="200"/>
      <c r="D8" s="201"/>
      <c r="E8" s="213"/>
      <c r="F8" s="294"/>
      <c r="G8" s="294"/>
      <c r="H8" s="294"/>
      <c r="I8" s="294"/>
      <c r="J8" s="294"/>
      <c r="K8" s="294"/>
      <c r="L8" s="294"/>
      <c r="M8" s="294"/>
      <c r="N8" s="294"/>
      <c r="O8" s="294"/>
      <c r="P8" s="477"/>
      <c r="Q8" s="477"/>
      <c r="R8" s="295"/>
      <c r="S8" s="295"/>
      <c r="T8" s="295"/>
      <c r="U8" s="296"/>
      <c r="V8" s="214"/>
    </row>
    <row r="9" spans="1:23" ht="31.5" customHeight="1">
      <c r="A9" s="463">
        <v>1</v>
      </c>
      <c r="B9" s="478">
        <v>179322555</v>
      </c>
      <c r="C9" s="479" t="s">
        <v>548</v>
      </c>
      <c r="D9" s="480" t="s">
        <v>154</v>
      </c>
      <c r="E9" s="369" t="s">
        <v>551</v>
      </c>
      <c r="F9" s="464" t="s">
        <v>345</v>
      </c>
      <c r="G9" s="464" t="s">
        <v>45</v>
      </c>
      <c r="H9" s="212">
        <v>6.62</v>
      </c>
      <c r="I9" s="465">
        <v>6.8</v>
      </c>
      <c r="J9" s="465">
        <v>5</v>
      </c>
      <c r="K9" s="465">
        <v>6.5</v>
      </c>
      <c r="L9" s="465">
        <v>8</v>
      </c>
      <c r="M9" s="212">
        <v>6.32</v>
      </c>
      <c r="N9" s="212">
        <v>6.6</v>
      </c>
      <c r="O9" s="370">
        <v>2.59</v>
      </c>
      <c r="P9" s="472" t="s">
        <v>46</v>
      </c>
      <c r="Q9" s="472" t="s">
        <v>46</v>
      </c>
      <c r="R9" s="466" t="s">
        <v>46</v>
      </c>
      <c r="S9" s="466" t="s">
        <v>46</v>
      </c>
      <c r="T9" s="466" t="s">
        <v>524</v>
      </c>
      <c r="U9" s="467"/>
      <c r="V9" s="371" t="s">
        <v>40</v>
      </c>
      <c r="W9" s="734" t="s">
        <v>781</v>
      </c>
    </row>
    <row r="10" spans="1:23" ht="28.5" customHeight="1">
      <c r="A10" s="481"/>
      <c r="B10" s="481"/>
      <c r="C10" s="481"/>
      <c r="D10" s="481"/>
      <c r="E10" s="481"/>
      <c r="F10" s="481"/>
      <c r="G10" s="481"/>
      <c r="H10" s="481"/>
      <c r="I10" s="481"/>
      <c r="J10" s="481"/>
      <c r="K10" s="481"/>
      <c r="L10" s="481"/>
      <c r="M10" s="481"/>
      <c r="N10" s="481"/>
      <c r="O10" s="481"/>
      <c r="P10" s="481"/>
      <c r="Q10" s="482" t="s">
        <v>549</v>
      </c>
      <c r="R10" s="483"/>
      <c r="S10" s="481"/>
      <c r="T10" s="481"/>
      <c r="U10" s="481"/>
      <c r="V10" s="481"/>
    </row>
    <row r="11" spans="1:23" ht="21" customHeight="1">
      <c r="A11" s="481"/>
      <c r="B11" s="481" t="s">
        <v>31</v>
      </c>
      <c r="C11" s="481"/>
      <c r="D11" s="481"/>
      <c r="E11" s="481" t="s">
        <v>32</v>
      </c>
      <c r="F11" s="481"/>
      <c r="G11" s="481"/>
      <c r="H11" s="481"/>
      <c r="I11" s="481"/>
      <c r="J11" s="481"/>
      <c r="K11" s="481" t="s">
        <v>33</v>
      </c>
      <c r="L11" s="481"/>
      <c r="M11" s="481"/>
      <c r="N11" s="481"/>
      <c r="O11" s="481"/>
      <c r="P11" s="481"/>
      <c r="Q11" s="481" t="s">
        <v>34</v>
      </c>
      <c r="R11" s="481"/>
      <c r="S11" s="481"/>
      <c r="T11" s="481"/>
      <c r="U11" s="481"/>
      <c r="V11" s="481"/>
    </row>
    <row r="12" spans="1:23" ht="21" customHeight="1">
      <c r="A12" s="484"/>
      <c r="B12" s="484"/>
      <c r="C12" s="484"/>
      <c r="D12" s="484"/>
      <c r="E12" s="484"/>
      <c r="F12" s="484"/>
      <c r="G12" s="484"/>
      <c r="H12" s="484"/>
      <c r="I12" s="484"/>
      <c r="J12" s="484"/>
      <c r="K12" s="484"/>
      <c r="L12" s="484"/>
      <c r="M12" s="484"/>
      <c r="N12" s="484"/>
      <c r="O12" s="484"/>
      <c r="P12" s="484"/>
      <c r="Q12" s="484"/>
      <c r="R12" s="484"/>
      <c r="S12" s="484"/>
      <c r="T12" s="484"/>
      <c r="U12" s="484"/>
      <c r="V12" s="484"/>
    </row>
    <row r="13" spans="1:23" ht="21" customHeight="1">
      <c r="A13" s="484"/>
      <c r="B13" s="484"/>
      <c r="C13" s="484"/>
      <c r="D13" s="484"/>
      <c r="E13" s="484"/>
      <c r="F13" s="484"/>
      <c r="G13" s="484"/>
      <c r="H13" s="484"/>
      <c r="I13" s="484"/>
      <c r="J13" s="484"/>
      <c r="K13" s="484"/>
      <c r="L13" s="484"/>
      <c r="M13" s="484"/>
      <c r="N13" s="484"/>
      <c r="O13" s="484"/>
      <c r="P13" s="484"/>
      <c r="Q13" s="484"/>
      <c r="R13" s="484"/>
      <c r="S13" s="484"/>
      <c r="T13" s="484"/>
      <c r="U13" s="484"/>
      <c r="V13" s="484"/>
    </row>
    <row r="14" spans="1:23" ht="21" customHeight="1">
      <c r="A14" s="484"/>
      <c r="B14" s="484"/>
      <c r="C14" s="484"/>
      <c r="D14" s="484"/>
      <c r="E14" s="484"/>
      <c r="F14" s="484"/>
      <c r="G14" s="484"/>
      <c r="H14" s="484"/>
      <c r="I14" s="484"/>
      <c r="J14" s="484"/>
      <c r="K14" s="484"/>
      <c r="L14" s="484"/>
      <c r="M14" s="484"/>
      <c r="N14" s="484"/>
      <c r="O14" s="484"/>
      <c r="P14" s="484"/>
      <c r="Q14" s="484"/>
      <c r="R14" s="484"/>
      <c r="S14" s="484"/>
      <c r="T14" s="484"/>
      <c r="U14" s="484"/>
      <c r="V14" s="484"/>
    </row>
    <row r="15" spans="1:23" ht="21" customHeight="1">
      <c r="A15" s="484"/>
      <c r="B15" s="484"/>
      <c r="C15" s="484"/>
      <c r="D15" s="484"/>
      <c r="E15" s="484"/>
      <c r="F15" s="484"/>
      <c r="G15" s="484"/>
      <c r="H15" s="484"/>
      <c r="I15" s="484"/>
      <c r="J15" s="484"/>
      <c r="K15" s="484"/>
      <c r="L15" s="484"/>
      <c r="M15" s="484"/>
      <c r="N15" s="484"/>
      <c r="O15" s="484"/>
      <c r="P15" s="484"/>
      <c r="Q15" s="484"/>
      <c r="R15" s="484"/>
      <c r="S15" s="484"/>
      <c r="T15" s="484"/>
      <c r="U15" s="484"/>
      <c r="V15" s="484"/>
    </row>
    <row r="16" spans="1:23" ht="21" customHeight="1">
      <c r="A16" s="484"/>
      <c r="B16" s="485" t="s">
        <v>35</v>
      </c>
      <c r="C16" s="422"/>
      <c r="D16" s="484"/>
      <c r="E16" s="485" t="s">
        <v>36</v>
      </c>
      <c r="F16" s="485"/>
      <c r="G16" s="485"/>
      <c r="H16" s="485"/>
      <c r="I16" s="422"/>
      <c r="J16" s="484"/>
      <c r="K16" s="485" t="s">
        <v>37</v>
      </c>
      <c r="L16" s="425"/>
      <c r="M16" s="484"/>
      <c r="N16" s="484"/>
      <c r="O16" s="484"/>
      <c r="P16" s="484"/>
      <c r="Q16" s="484"/>
      <c r="R16" s="484"/>
      <c r="S16" s="484"/>
      <c r="T16" s="484"/>
      <c r="U16" s="484"/>
      <c r="V16" s="484"/>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M9">
    <cfRule type="cellIs" dxfId="203" priority="73" stopIfTrue="1" operator="lessThan">
      <formula>5.5</formula>
    </cfRule>
  </conditionalFormatting>
  <conditionalFormatting sqref="V9">
    <cfRule type="cellIs" dxfId="202" priority="72" operator="between">
      <formula>0</formula>
      <formula>3.9</formula>
    </cfRule>
  </conditionalFormatting>
  <conditionalFormatting sqref="P9:Q9 V9">
    <cfRule type="cellIs" dxfId="201" priority="71" operator="lessThan">
      <formula>5</formula>
    </cfRule>
  </conditionalFormatting>
  <conditionalFormatting sqref="P9:Q9 V9">
    <cfRule type="cellIs" dxfId="200" priority="70" stopIfTrue="1" operator="notEqual">
      <formula>"CNTN"</formula>
    </cfRule>
  </conditionalFormatting>
  <conditionalFormatting sqref="P9:Q9">
    <cfRule type="notContainsBlanks" dxfId="199" priority="68" stopIfTrue="1">
      <formula>LEN(TRIM(P9))&gt;0</formula>
    </cfRule>
    <cfRule type="cellIs" dxfId="198" priority="69" operator="between">
      <formula>0</formula>
      <formula>3.9</formula>
    </cfRule>
  </conditionalFormatting>
  <conditionalFormatting sqref="Q9:T9">
    <cfRule type="notContainsBlanks" priority="67" stopIfTrue="1">
      <formula>LEN(TRIM(Q9))&gt;0</formula>
    </cfRule>
  </conditionalFormatting>
  <conditionalFormatting sqref="V9">
    <cfRule type="cellIs" dxfId="197" priority="3" operator="between">
      <formula>0</formula>
      <formula>3.9</formula>
    </cfRule>
  </conditionalFormatting>
  <conditionalFormatting sqref="V9">
    <cfRule type="cellIs" dxfId="196" priority="2" operator="lessThan">
      <formula>5</formula>
    </cfRule>
  </conditionalFormatting>
  <conditionalFormatting sqref="V9">
    <cfRule type="cellIs" dxfId="195" priority="1" stopIfTrue="1" operator="notEqual">
      <formula>"CNTN"</formula>
    </cfRule>
  </conditionalFormatting>
  <pageMargins left="0.11811023622047245" right="0" top="0.15748031496062992" bottom="0" header="0" footer="0"/>
  <pageSetup paperSize="9" orientation="landscape" r:id="rId1"/>
  <headerFooter>
    <oddFooter>&amp;R&amp;P&amp;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
  <sheetViews>
    <sheetView tabSelected="1" zoomScale="115" zoomScaleNormal="115" workbookViewId="0">
      <selection activeCell="C7" sqref="C7"/>
    </sheetView>
  </sheetViews>
  <sheetFormatPr defaultRowHeight="15"/>
  <cols>
    <col min="1" max="1" width="2.28515625" style="900" customWidth="1"/>
    <col min="2" max="2" width="3.5703125" style="900" customWidth="1"/>
    <col min="3" max="3" width="12.28515625" style="900" customWidth="1"/>
    <col min="4" max="4" width="61.28515625" style="900" customWidth="1"/>
    <col min="5" max="16384" width="9.140625" style="900"/>
  </cols>
  <sheetData>
    <row r="2" spans="1:4">
      <c r="A2" s="900" t="s">
        <v>854</v>
      </c>
    </row>
    <row r="3" spans="1:4">
      <c r="A3" s="900" t="s">
        <v>848</v>
      </c>
    </row>
    <row r="4" spans="1:4">
      <c r="A4" s="900" t="s">
        <v>849</v>
      </c>
    </row>
    <row r="5" spans="1:4" ht="23.25" customHeight="1">
      <c r="A5" s="900" t="s">
        <v>855</v>
      </c>
    </row>
    <row r="6" spans="1:4" ht="52.5" customHeight="1">
      <c r="B6" s="900">
        <v>1</v>
      </c>
      <c r="C6" s="903" t="s">
        <v>857</v>
      </c>
      <c r="D6" s="901" t="s">
        <v>853</v>
      </c>
    </row>
    <row r="7" spans="1:4" ht="61.5" customHeight="1">
      <c r="B7" s="900">
        <v>2</v>
      </c>
      <c r="C7" s="904" t="s">
        <v>858</v>
      </c>
      <c r="D7" s="902" t="s">
        <v>851</v>
      </c>
    </row>
    <row r="8" spans="1:4" ht="52.5" customHeight="1">
      <c r="B8" s="900">
        <v>3</v>
      </c>
      <c r="C8" s="905" t="s">
        <v>856</v>
      </c>
      <c r="D8" s="902" t="s">
        <v>852</v>
      </c>
    </row>
  </sheetData>
  <conditionalFormatting sqref="C7">
    <cfRule type="cellIs" dxfId="769" priority="6" operator="between">
      <formula>0</formula>
      <formula>3.9</formula>
    </cfRule>
  </conditionalFormatting>
  <conditionalFormatting sqref="C7">
    <cfRule type="cellIs" dxfId="768" priority="5" operator="lessThan">
      <formula>5</formula>
    </cfRule>
  </conditionalFormatting>
  <conditionalFormatting sqref="C7">
    <cfRule type="cellIs" dxfId="767" priority="4" stopIfTrue="1" operator="notEqual">
      <formula>"CNTN"</formula>
    </cfRule>
  </conditionalFormatting>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W20"/>
  <sheetViews>
    <sheetView workbookViewId="0">
      <pane xSplit="5" ySplit="8" topLeftCell="L12" activePane="bottomRight" state="frozen"/>
      <selection activeCell="C5" sqref="C5:D7"/>
      <selection pane="topRight" activeCell="C5" sqref="C5:D7"/>
      <selection pane="bottomLeft" activeCell="C5" sqref="C5:D7"/>
      <selection pane="bottomRight" activeCell="W11" sqref="W11:W13"/>
    </sheetView>
  </sheetViews>
  <sheetFormatPr defaultRowHeight="21" customHeight="1"/>
  <cols>
    <col min="1" max="1" width="4.7109375" style="476" customWidth="1"/>
    <col min="2" max="2" width="10.140625" style="476" customWidth="1"/>
    <col min="3" max="3" width="12.7109375" style="476" customWidth="1"/>
    <col min="4" max="4" width="5.85546875" style="476" customWidth="1"/>
    <col min="5" max="5" width="9.7109375" style="476" customWidth="1"/>
    <col min="6" max="6" width="8" style="476" customWidth="1"/>
    <col min="7" max="7" width="5.28515625" style="476" customWidth="1"/>
    <col min="8" max="15" width="5.42578125" style="476" customWidth="1"/>
    <col min="16" max="19" width="4.7109375" style="476" customWidth="1"/>
    <col min="20" max="20" width="6.7109375" style="476" customWidth="1"/>
    <col min="21" max="21" width="12.7109375" style="476" customWidth="1"/>
    <col min="22" max="22" width="8" style="476" customWidth="1"/>
    <col min="23" max="23" width="9.140625" style="476" customWidth="1"/>
    <col min="24" max="16384" width="9.140625" style="476"/>
  </cols>
  <sheetData>
    <row r="1" spans="1:23" s="473" customFormat="1" ht="28.5" customHeight="1">
      <c r="A1" s="473" t="s">
        <v>0</v>
      </c>
      <c r="D1" s="66"/>
      <c r="E1" s="67"/>
      <c r="F1" s="66"/>
      <c r="G1" s="66"/>
      <c r="H1" s="68"/>
      <c r="I1" s="68"/>
      <c r="J1" s="68"/>
      <c r="K1" s="68"/>
      <c r="L1" s="68" t="s">
        <v>1</v>
      </c>
      <c r="M1" s="68"/>
      <c r="N1" s="69"/>
      <c r="O1" s="69"/>
      <c r="P1" s="69"/>
      <c r="Q1" s="69"/>
      <c r="R1" s="69"/>
      <c r="S1" s="69"/>
      <c r="T1" s="69"/>
      <c r="U1" s="66"/>
      <c r="V1" s="66"/>
    </row>
    <row r="2" spans="1:23" s="473" customFormat="1" ht="27.75" customHeight="1">
      <c r="A2" s="473" t="s">
        <v>2</v>
      </c>
      <c r="D2" s="66"/>
      <c r="E2" s="71"/>
      <c r="F2" s="66"/>
      <c r="G2" s="66"/>
      <c r="H2" s="68"/>
      <c r="I2" s="68"/>
      <c r="J2" s="68"/>
      <c r="K2" s="68"/>
      <c r="L2" s="68" t="s">
        <v>3</v>
      </c>
      <c r="M2" s="68"/>
      <c r="N2" s="69"/>
      <c r="O2" s="69"/>
      <c r="P2" s="69"/>
      <c r="Q2" s="69"/>
      <c r="R2" s="69"/>
      <c r="S2" s="69"/>
      <c r="T2" s="69"/>
      <c r="U2" s="66"/>
      <c r="V2" s="66"/>
    </row>
    <row r="3" spans="1:23" s="473" customFormat="1" ht="27.75" customHeight="1">
      <c r="A3" s="66"/>
      <c r="B3" s="66"/>
      <c r="C3" s="66"/>
      <c r="D3" s="66"/>
      <c r="E3" s="71"/>
      <c r="F3" s="66"/>
      <c r="G3" s="66"/>
      <c r="H3" s="68"/>
      <c r="I3" s="68"/>
      <c r="J3" s="68"/>
      <c r="K3" s="68"/>
      <c r="L3" s="68" t="s">
        <v>552</v>
      </c>
      <c r="M3" s="68"/>
      <c r="N3" s="69"/>
      <c r="O3" s="69"/>
      <c r="P3" s="69"/>
      <c r="Q3" s="69"/>
      <c r="R3" s="69"/>
      <c r="S3" s="69"/>
      <c r="T3" s="69"/>
      <c r="U3" s="66"/>
      <c r="V3" s="66"/>
    </row>
    <row r="4" spans="1:23" s="493" customFormat="1" ht="18" customHeight="1">
      <c r="F4" s="494">
        <v>202</v>
      </c>
      <c r="G4" s="494">
        <v>201</v>
      </c>
      <c r="H4" s="494">
        <v>163</v>
      </c>
      <c r="I4" s="494">
        <v>166</v>
      </c>
      <c r="J4" s="494">
        <v>170</v>
      </c>
      <c r="K4" s="494">
        <v>174</v>
      </c>
      <c r="L4" s="494">
        <v>178</v>
      </c>
      <c r="M4" s="494">
        <v>179</v>
      </c>
      <c r="N4" s="494">
        <v>180</v>
      </c>
      <c r="O4" s="494">
        <v>55</v>
      </c>
      <c r="P4" s="494">
        <v>188</v>
      </c>
      <c r="Q4" s="494">
        <v>192</v>
      </c>
      <c r="R4" s="494">
        <v>183</v>
      </c>
      <c r="S4" s="494">
        <v>184</v>
      </c>
      <c r="T4" s="494"/>
      <c r="U4" s="494"/>
      <c r="V4" s="494"/>
    </row>
    <row r="5" spans="1:23" ht="15.75" customHeight="1">
      <c r="A5" s="1012" t="s">
        <v>5</v>
      </c>
      <c r="B5" s="1013" t="s">
        <v>6</v>
      </c>
      <c r="C5" s="1014" t="s">
        <v>7</v>
      </c>
      <c r="D5" s="1015"/>
      <c r="E5" s="1016" t="s">
        <v>8</v>
      </c>
      <c r="F5" s="1012" t="s">
        <v>9</v>
      </c>
      <c r="G5" s="1008" t="s">
        <v>10</v>
      </c>
      <c r="H5" s="1007" t="s">
        <v>553</v>
      </c>
      <c r="I5" s="987" t="s">
        <v>13</v>
      </c>
      <c r="J5" s="987"/>
      <c r="K5" s="987"/>
      <c r="L5" s="987"/>
      <c r="M5" s="987"/>
      <c r="N5" s="1010" t="s">
        <v>334</v>
      </c>
      <c r="O5" s="1011"/>
      <c r="P5" s="1007" t="s">
        <v>15</v>
      </c>
      <c r="Q5" s="1007" t="s">
        <v>16</v>
      </c>
      <c r="R5" s="1007" t="s">
        <v>17</v>
      </c>
      <c r="S5" s="1007" t="s">
        <v>18</v>
      </c>
      <c r="T5" s="1007" t="s">
        <v>19</v>
      </c>
      <c r="U5" s="1008" t="s">
        <v>20</v>
      </c>
      <c r="V5" s="1008" t="s">
        <v>21</v>
      </c>
    </row>
    <row r="6" spans="1:23" ht="28.5" customHeight="1">
      <c r="A6" s="992"/>
      <c r="B6" s="996"/>
      <c r="C6" s="1000"/>
      <c r="D6" s="1001"/>
      <c r="E6" s="1005"/>
      <c r="F6" s="992"/>
      <c r="G6" s="992"/>
      <c r="H6" s="982"/>
      <c r="I6" s="982" t="s">
        <v>38</v>
      </c>
      <c r="J6" s="982" t="s">
        <v>511</v>
      </c>
      <c r="K6" s="982" t="s">
        <v>423</v>
      </c>
      <c r="L6" s="982" t="s">
        <v>25</v>
      </c>
      <c r="M6" s="1007" t="s">
        <v>26</v>
      </c>
      <c r="N6" s="990"/>
      <c r="O6" s="991"/>
      <c r="P6" s="982"/>
      <c r="Q6" s="982"/>
      <c r="R6" s="982"/>
      <c r="S6" s="982"/>
      <c r="T6" s="982"/>
      <c r="U6" s="985"/>
      <c r="V6" s="985"/>
    </row>
    <row r="7" spans="1:23" ht="18.75" customHeight="1">
      <c r="A7" s="993"/>
      <c r="B7" s="997"/>
      <c r="C7" s="1002"/>
      <c r="D7" s="1003"/>
      <c r="E7" s="1006"/>
      <c r="F7" s="993"/>
      <c r="G7" s="993"/>
      <c r="H7" s="983"/>
      <c r="I7" s="983"/>
      <c r="J7" s="983"/>
      <c r="K7" s="983"/>
      <c r="L7" s="983"/>
      <c r="M7" s="983"/>
      <c r="N7" s="76" t="s">
        <v>27</v>
      </c>
      <c r="O7" s="76" t="s">
        <v>28</v>
      </c>
      <c r="P7" s="983"/>
      <c r="Q7" s="983"/>
      <c r="R7" s="983"/>
      <c r="S7" s="983"/>
      <c r="T7" s="983"/>
      <c r="U7" s="986"/>
      <c r="V7" s="986"/>
    </row>
    <row r="8" spans="1:23" ht="27.75" customHeight="1">
      <c r="A8" s="132"/>
      <c r="B8" s="471" t="s">
        <v>362</v>
      </c>
      <c r="C8" s="200"/>
      <c r="D8" s="201"/>
      <c r="E8" s="213"/>
      <c r="F8" s="294"/>
      <c r="G8" s="294"/>
      <c r="H8" s="294"/>
      <c r="I8" s="294"/>
      <c r="J8" s="294"/>
      <c r="K8" s="294"/>
      <c r="L8" s="294"/>
      <c r="M8" s="294"/>
      <c r="N8" s="294"/>
      <c r="O8" s="294"/>
      <c r="P8" s="477"/>
      <c r="Q8" s="477"/>
      <c r="R8" s="295"/>
      <c r="S8" s="295"/>
      <c r="T8" s="295"/>
      <c r="U8" s="296"/>
      <c r="V8" s="214"/>
    </row>
    <row r="9" spans="1:23" ht="31.5" customHeight="1">
      <c r="A9" s="271">
        <v>1</v>
      </c>
      <c r="B9" s="495">
        <v>178322677</v>
      </c>
      <c r="C9" s="496" t="s">
        <v>554</v>
      </c>
      <c r="D9" s="497" t="s">
        <v>97</v>
      </c>
      <c r="E9" s="275" t="s">
        <v>562</v>
      </c>
      <c r="F9" s="276" t="s">
        <v>51</v>
      </c>
      <c r="G9" s="276" t="s">
        <v>68</v>
      </c>
      <c r="H9" s="278">
        <v>5.75</v>
      </c>
      <c r="I9" s="279">
        <v>7</v>
      </c>
      <c r="J9" s="279">
        <v>8.6</v>
      </c>
      <c r="K9" s="279">
        <v>2.5</v>
      </c>
      <c r="L9" s="279">
        <v>5.5</v>
      </c>
      <c r="M9" s="278">
        <v>5.52</v>
      </c>
      <c r="N9" s="278">
        <v>5.73</v>
      </c>
      <c r="O9" s="357">
        <v>2.04</v>
      </c>
      <c r="P9" s="486" t="s">
        <v>46</v>
      </c>
      <c r="Q9" s="486" t="s">
        <v>46</v>
      </c>
      <c r="R9" s="281" t="s">
        <v>46</v>
      </c>
      <c r="S9" s="281" t="s">
        <v>46</v>
      </c>
      <c r="T9" s="281" t="s">
        <v>47</v>
      </c>
      <c r="U9" s="282"/>
      <c r="V9" s="498" t="s">
        <v>40</v>
      </c>
      <c r="W9" s="734" t="s">
        <v>781</v>
      </c>
    </row>
    <row r="10" spans="1:23" ht="28.5" customHeight="1">
      <c r="A10" s="132"/>
      <c r="B10" s="471" t="s">
        <v>409</v>
      </c>
      <c r="C10" s="200"/>
      <c r="D10" s="201"/>
      <c r="E10" s="213"/>
      <c r="F10" s="294"/>
      <c r="G10" s="294"/>
      <c r="H10" s="294"/>
      <c r="I10" s="294"/>
      <c r="J10" s="294"/>
      <c r="K10" s="294"/>
      <c r="L10" s="294"/>
      <c r="M10" s="294"/>
      <c r="N10" s="294"/>
      <c r="O10" s="294"/>
      <c r="P10" s="477"/>
      <c r="Q10" s="477"/>
      <c r="R10" s="295"/>
      <c r="S10" s="295"/>
      <c r="T10" s="295"/>
      <c r="U10" s="296"/>
      <c r="V10" s="296"/>
    </row>
    <row r="11" spans="1:23" ht="25.5" customHeight="1">
      <c r="A11" s="87">
        <f t="shared" ref="A11:A13" si="0">A10+1</f>
        <v>1</v>
      </c>
      <c r="B11" s="499">
        <v>178322639</v>
      </c>
      <c r="C11" s="500" t="s">
        <v>555</v>
      </c>
      <c r="D11" s="501" t="s">
        <v>53</v>
      </c>
      <c r="E11" s="27" t="s">
        <v>563</v>
      </c>
      <c r="F11" s="217" t="s">
        <v>51</v>
      </c>
      <c r="G11" s="217" t="s">
        <v>45</v>
      </c>
      <c r="H11" s="95">
        <v>5.73</v>
      </c>
      <c r="I11" s="96">
        <v>7</v>
      </c>
      <c r="J11" s="96">
        <v>8.4</v>
      </c>
      <c r="K11" s="96">
        <v>0</v>
      </c>
      <c r="L11" s="96">
        <v>5.8</v>
      </c>
      <c r="M11" s="95">
        <v>4.4800000000000004</v>
      </c>
      <c r="N11" s="95">
        <v>5.66</v>
      </c>
      <c r="O11" s="32">
        <v>2.11</v>
      </c>
      <c r="P11" s="502" t="s">
        <v>46</v>
      </c>
      <c r="Q11" s="502" t="s">
        <v>46</v>
      </c>
      <c r="R11" s="258" t="s">
        <v>46</v>
      </c>
      <c r="S11" s="258" t="s">
        <v>46</v>
      </c>
      <c r="T11" s="217" t="s">
        <v>85</v>
      </c>
      <c r="U11" s="503" t="s">
        <v>556</v>
      </c>
      <c r="V11" s="504" t="s">
        <v>40</v>
      </c>
      <c r="W11" s="734" t="s">
        <v>781</v>
      </c>
    </row>
    <row r="12" spans="1:23" ht="25.5" customHeight="1">
      <c r="A12" s="103">
        <f t="shared" si="0"/>
        <v>2</v>
      </c>
      <c r="B12" s="505">
        <v>178322660</v>
      </c>
      <c r="C12" s="506" t="s">
        <v>557</v>
      </c>
      <c r="D12" s="507" t="s">
        <v>149</v>
      </c>
      <c r="E12" s="42" t="s">
        <v>564</v>
      </c>
      <c r="F12" s="220" t="s">
        <v>51</v>
      </c>
      <c r="G12" s="220" t="s">
        <v>45</v>
      </c>
      <c r="H12" s="109">
        <v>5.86</v>
      </c>
      <c r="I12" s="110">
        <v>6.5</v>
      </c>
      <c r="J12" s="110">
        <v>5.5</v>
      </c>
      <c r="K12" s="110">
        <v>1.5</v>
      </c>
      <c r="L12" s="110">
        <v>0</v>
      </c>
      <c r="M12" s="109">
        <v>4.3</v>
      </c>
      <c r="N12" s="109">
        <v>5.78</v>
      </c>
      <c r="O12" s="47">
        <v>2.1800000000000002</v>
      </c>
      <c r="P12" s="508" t="s">
        <v>56</v>
      </c>
      <c r="Q12" s="508" t="s">
        <v>46</v>
      </c>
      <c r="R12" s="261" t="s">
        <v>46</v>
      </c>
      <c r="S12" s="261" t="s">
        <v>46</v>
      </c>
      <c r="T12" s="220" t="s">
        <v>47</v>
      </c>
      <c r="U12" s="114" t="s">
        <v>558</v>
      </c>
      <c r="V12" s="509" t="s">
        <v>40</v>
      </c>
      <c r="W12" s="734" t="s">
        <v>781</v>
      </c>
    </row>
    <row r="13" spans="1:23" ht="30" customHeight="1">
      <c r="A13" s="185">
        <f t="shared" si="0"/>
        <v>3</v>
      </c>
      <c r="B13" s="510">
        <v>178322666</v>
      </c>
      <c r="C13" s="511" t="s">
        <v>373</v>
      </c>
      <c r="D13" s="512" t="s">
        <v>559</v>
      </c>
      <c r="E13" s="222" t="s">
        <v>565</v>
      </c>
      <c r="F13" s="223" t="s">
        <v>51</v>
      </c>
      <c r="G13" s="223" t="s">
        <v>68</v>
      </c>
      <c r="H13" s="193">
        <v>5.6</v>
      </c>
      <c r="I13" s="194">
        <v>7.3</v>
      </c>
      <c r="J13" s="194">
        <v>3.8</v>
      </c>
      <c r="K13" s="194">
        <v>5.5</v>
      </c>
      <c r="L13" s="194">
        <v>7.3</v>
      </c>
      <c r="M13" s="193">
        <v>5.88</v>
      </c>
      <c r="N13" s="193">
        <v>5.62</v>
      </c>
      <c r="O13" s="384">
        <v>2.0499999999999998</v>
      </c>
      <c r="P13" s="513" t="s">
        <v>46</v>
      </c>
      <c r="Q13" s="513" t="s">
        <v>46</v>
      </c>
      <c r="R13" s="265" t="s">
        <v>46</v>
      </c>
      <c r="S13" s="265" t="s">
        <v>46</v>
      </c>
      <c r="T13" s="223" t="s">
        <v>47</v>
      </c>
      <c r="U13" s="514" t="s">
        <v>560</v>
      </c>
      <c r="V13" s="515" t="s">
        <v>40</v>
      </c>
      <c r="W13" s="734" t="s">
        <v>781</v>
      </c>
    </row>
    <row r="14" spans="1:23" s="117" customFormat="1" ht="23.25" customHeight="1">
      <c r="Q14" s="476"/>
      <c r="R14" s="516" t="s">
        <v>561</v>
      </c>
    </row>
    <row r="15" spans="1:23" s="517" customFormat="1" ht="21.75" customHeight="1">
      <c r="B15" s="517" t="s">
        <v>31</v>
      </c>
      <c r="E15" s="517" t="s">
        <v>32</v>
      </c>
      <c r="K15" s="517" t="s">
        <v>33</v>
      </c>
      <c r="R15" s="517" t="s">
        <v>34</v>
      </c>
    </row>
    <row r="16" spans="1:23" ht="18" customHeight="1"/>
    <row r="17" spans="1:14" ht="18" customHeight="1"/>
    <row r="18" spans="1:14" ht="18" customHeight="1"/>
    <row r="19" spans="1:14" ht="18" customHeight="1"/>
    <row r="20" spans="1:14" ht="21" customHeight="1">
      <c r="A20" s="518"/>
      <c r="B20" s="518" t="s">
        <v>35</v>
      </c>
      <c r="C20" s="518"/>
      <c r="E20" s="518" t="s">
        <v>36</v>
      </c>
      <c r="F20" s="518"/>
      <c r="G20" s="518"/>
      <c r="H20" s="518"/>
      <c r="I20" s="518"/>
      <c r="K20" s="518" t="s">
        <v>37</v>
      </c>
      <c r="M20" s="518"/>
      <c r="N20" s="518"/>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M9 I11:M13">
    <cfRule type="cellIs" dxfId="194" priority="42" stopIfTrue="1" operator="lessThan">
      <formula>5.5</formula>
    </cfRule>
  </conditionalFormatting>
  <conditionalFormatting sqref="V9 V11:V13">
    <cfRule type="cellIs" dxfId="193" priority="41" operator="between">
      <formula>0</formula>
      <formula>3.9</formula>
    </cfRule>
  </conditionalFormatting>
  <conditionalFormatting sqref="P9:Q9 P11:Q13 V9 V11:V13">
    <cfRule type="cellIs" dxfId="192" priority="40" operator="lessThan">
      <formula>5</formula>
    </cfRule>
  </conditionalFormatting>
  <conditionalFormatting sqref="P9:Q9 P11:Q13 V9 V11:V13">
    <cfRule type="cellIs" dxfId="191" priority="39" stopIfTrue="1" operator="notEqual">
      <formula>"CNTN"</formula>
    </cfRule>
  </conditionalFormatting>
  <conditionalFormatting sqref="P9:Q9 P11:Q13">
    <cfRule type="notContainsBlanks" dxfId="190" priority="37" stopIfTrue="1">
      <formula>LEN(TRIM(P9))&gt;0</formula>
    </cfRule>
    <cfRule type="cellIs" dxfId="189" priority="38" operator="between">
      <formula>0</formula>
      <formula>3.9</formula>
    </cfRule>
  </conditionalFormatting>
  <conditionalFormatting sqref="Q9:T9 Q11:S13">
    <cfRule type="notContainsBlanks" priority="36" stopIfTrue="1">
      <formula>LEN(TRIM(Q9))&gt;0</formula>
    </cfRule>
  </conditionalFormatting>
  <pageMargins left="0.11811023622047245" right="0" top="0" bottom="0" header="0" footer="0"/>
  <pageSetup paperSize="9" orientation="landscape" r:id="rId1"/>
  <headerFooter>
    <oddFooter xml:space="preserve">&amp;R&amp;P&amp;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16"/>
  <sheetViews>
    <sheetView workbookViewId="0">
      <pane xSplit="5" ySplit="7" topLeftCell="K8" activePane="bottomRight" state="frozen"/>
      <selection activeCell="C5" sqref="C5:D7"/>
      <selection pane="topRight" activeCell="C5" sqref="C5:D7"/>
      <selection pane="bottomLeft" activeCell="C5" sqref="C5:D7"/>
      <selection pane="bottomRight" activeCell="W9" sqref="W9"/>
    </sheetView>
  </sheetViews>
  <sheetFormatPr defaultRowHeight="21" customHeight="1"/>
  <cols>
    <col min="1" max="1" width="4.140625" style="525" customWidth="1"/>
    <col min="2" max="2" width="10.140625" style="525" customWidth="1"/>
    <col min="3" max="3" width="16.5703125" style="525" customWidth="1"/>
    <col min="4" max="4" width="6" style="525" customWidth="1"/>
    <col min="5" max="5" width="9.42578125" style="525" customWidth="1"/>
    <col min="6" max="6" width="9" style="525" customWidth="1"/>
    <col min="7" max="7" width="5.28515625" style="525" customWidth="1"/>
    <col min="8" max="15" width="5.42578125" style="525" customWidth="1"/>
    <col min="16" max="20" width="4.7109375" style="525" customWidth="1"/>
    <col min="21" max="21" width="11.42578125" style="525" customWidth="1"/>
    <col min="22" max="22" width="8.7109375" style="525" customWidth="1"/>
    <col min="23" max="16384" width="9.140625" style="525"/>
  </cols>
  <sheetData>
    <row r="1" spans="1:23" s="522" customFormat="1" ht="24.75" customHeight="1">
      <c r="A1" s="522" t="s">
        <v>0</v>
      </c>
      <c r="D1" s="66"/>
      <c r="E1" s="67"/>
      <c r="F1" s="66"/>
      <c r="G1" s="66"/>
      <c r="H1" s="68"/>
      <c r="I1" s="68"/>
      <c r="J1" s="68"/>
      <c r="K1" s="68"/>
      <c r="L1" s="68" t="s">
        <v>1</v>
      </c>
      <c r="M1" s="68"/>
      <c r="N1" s="69"/>
      <c r="O1" s="69"/>
      <c r="P1" s="69"/>
      <c r="Q1" s="69"/>
      <c r="R1" s="69"/>
      <c r="S1" s="69"/>
      <c r="T1" s="69"/>
      <c r="U1" s="66"/>
      <c r="V1" s="66"/>
    </row>
    <row r="2" spans="1:23" s="522" customFormat="1" ht="22.5" customHeight="1">
      <c r="A2" s="522" t="s">
        <v>2</v>
      </c>
      <c r="D2" s="66"/>
      <c r="E2" s="71"/>
      <c r="F2" s="66"/>
      <c r="G2" s="66"/>
      <c r="H2" s="68"/>
      <c r="I2" s="68"/>
      <c r="J2" s="68"/>
      <c r="K2" s="68"/>
      <c r="L2" s="68" t="s">
        <v>3</v>
      </c>
      <c r="M2" s="68"/>
      <c r="N2" s="69"/>
      <c r="O2" s="69"/>
      <c r="P2" s="69"/>
      <c r="Q2" s="69"/>
      <c r="R2" s="69"/>
      <c r="S2" s="69"/>
      <c r="T2" s="69"/>
      <c r="U2" s="66"/>
      <c r="V2" s="66"/>
    </row>
    <row r="3" spans="1:23" s="522" customFormat="1" ht="24.75" customHeight="1">
      <c r="A3" s="66"/>
      <c r="B3" s="66"/>
      <c r="C3" s="66"/>
      <c r="D3" s="66"/>
      <c r="E3" s="71"/>
      <c r="F3" s="66"/>
      <c r="G3" s="66"/>
      <c r="H3" s="68"/>
      <c r="I3" s="68"/>
      <c r="J3" s="68"/>
      <c r="K3" s="68"/>
      <c r="L3" s="68" t="s">
        <v>566</v>
      </c>
      <c r="M3" s="68"/>
      <c r="N3" s="69"/>
      <c r="O3" s="69"/>
      <c r="P3" s="69"/>
      <c r="Q3" s="69"/>
      <c r="R3" s="69"/>
      <c r="S3" s="69"/>
      <c r="T3" s="69"/>
      <c r="U3" s="66"/>
      <c r="V3" s="66"/>
    </row>
    <row r="4" spans="1:23" s="523" customFormat="1" ht="6.75" customHeight="1">
      <c r="F4" s="524">
        <v>202</v>
      </c>
      <c r="G4" s="524">
        <v>201</v>
      </c>
      <c r="H4" s="524">
        <v>163</v>
      </c>
      <c r="I4" s="524">
        <v>166</v>
      </c>
      <c r="J4" s="524">
        <v>170</v>
      </c>
      <c r="K4" s="524">
        <v>174</v>
      </c>
      <c r="L4" s="524">
        <v>178</v>
      </c>
      <c r="M4" s="524">
        <v>179</v>
      </c>
      <c r="N4" s="524">
        <v>180</v>
      </c>
      <c r="O4" s="524">
        <v>55</v>
      </c>
      <c r="P4" s="524">
        <v>188</v>
      </c>
      <c r="Q4" s="524">
        <v>192</v>
      </c>
      <c r="R4" s="524">
        <v>183</v>
      </c>
      <c r="S4" s="524">
        <v>184</v>
      </c>
      <c r="T4" s="524"/>
      <c r="U4" s="524"/>
      <c r="V4" s="524"/>
    </row>
    <row r="5" spans="1:23" ht="22.5" customHeight="1">
      <c r="A5" s="1012" t="s">
        <v>5</v>
      </c>
      <c r="B5" s="1013" t="s">
        <v>6</v>
      </c>
      <c r="C5" s="1014" t="s">
        <v>7</v>
      </c>
      <c r="D5" s="1015"/>
      <c r="E5" s="1016" t="s">
        <v>8</v>
      </c>
      <c r="F5" s="1012" t="s">
        <v>9</v>
      </c>
      <c r="G5" s="1008" t="s">
        <v>10</v>
      </c>
      <c r="H5" s="1007" t="s">
        <v>553</v>
      </c>
      <c r="I5" s="987" t="s">
        <v>13</v>
      </c>
      <c r="J5" s="987"/>
      <c r="K5" s="987"/>
      <c r="L5" s="987"/>
      <c r="M5" s="987"/>
      <c r="N5" s="1010" t="s">
        <v>334</v>
      </c>
      <c r="O5" s="1011"/>
      <c r="P5" s="1007" t="s">
        <v>15</v>
      </c>
      <c r="Q5" s="1007" t="s">
        <v>16</v>
      </c>
      <c r="R5" s="1007" t="s">
        <v>17</v>
      </c>
      <c r="S5" s="1007" t="s">
        <v>18</v>
      </c>
      <c r="T5" s="1007" t="s">
        <v>19</v>
      </c>
      <c r="U5" s="1008" t="s">
        <v>20</v>
      </c>
      <c r="V5" s="1008" t="s">
        <v>21</v>
      </c>
    </row>
    <row r="6" spans="1:23" ht="35.25" customHeight="1">
      <c r="A6" s="992"/>
      <c r="B6" s="996"/>
      <c r="C6" s="1000"/>
      <c r="D6" s="1001"/>
      <c r="E6" s="1005"/>
      <c r="F6" s="992"/>
      <c r="G6" s="992"/>
      <c r="H6" s="982"/>
      <c r="I6" s="982" t="s">
        <v>38</v>
      </c>
      <c r="J6" s="982" t="s">
        <v>511</v>
      </c>
      <c r="K6" s="982" t="s">
        <v>423</v>
      </c>
      <c r="L6" s="982" t="s">
        <v>25</v>
      </c>
      <c r="M6" s="1007" t="s">
        <v>26</v>
      </c>
      <c r="N6" s="990"/>
      <c r="O6" s="991"/>
      <c r="P6" s="982"/>
      <c r="Q6" s="982"/>
      <c r="R6" s="982"/>
      <c r="S6" s="982"/>
      <c r="T6" s="982"/>
      <c r="U6" s="985"/>
      <c r="V6" s="985"/>
    </row>
    <row r="7" spans="1:23" ht="24" customHeight="1">
      <c r="A7" s="993"/>
      <c r="B7" s="997"/>
      <c r="C7" s="1002"/>
      <c r="D7" s="1003"/>
      <c r="E7" s="1006"/>
      <c r="F7" s="993"/>
      <c r="G7" s="993"/>
      <c r="H7" s="983"/>
      <c r="I7" s="983"/>
      <c r="J7" s="983"/>
      <c r="K7" s="983"/>
      <c r="L7" s="983"/>
      <c r="M7" s="983"/>
      <c r="N7" s="76" t="s">
        <v>27</v>
      </c>
      <c r="O7" s="76" t="s">
        <v>28</v>
      </c>
      <c r="P7" s="983"/>
      <c r="Q7" s="983"/>
      <c r="R7" s="983"/>
      <c r="S7" s="983"/>
      <c r="T7" s="983"/>
      <c r="U7" s="986"/>
      <c r="V7" s="986"/>
    </row>
    <row r="8" spans="1:23" ht="30" customHeight="1">
      <c r="A8" s="132"/>
      <c r="B8" s="323" t="s">
        <v>408</v>
      </c>
      <c r="C8" s="200"/>
      <c r="D8" s="201"/>
      <c r="E8" s="213"/>
      <c r="F8" s="294"/>
      <c r="G8" s="202"/>
      <c r="H8" s="202">
        <v>163</v>
      </c>
      <c r="I8" s="202">
        <v>166</v>
      </c>
      <c r="J8" s="202">
        <v>170</v>
      </c>
      <c r="K8" s="202">
        <v>174</v>
      </c>
      <c r="L8" s="202">
        <v>178</v>
      </c>
      <c r="M8" s="202">
        <v>179</v>
      </c>
      <c r="N8" s="202">
        <v>180</v>
      </c>
      <c r="O8" s="202"/>
      <c r="P8" s="526">
        <v>188</v>
      </c>
      <c r="Q8" s="526">
        <v>192</v>
      </c>
      <c r="R8" s="204">
        <v>183</v>
      </c>
      <c r="S8" s="204">
        <v>184</v>
      </c>
      <c r="T8" s="204"/>
      <c r="U8" s="205"/>
      <c r="V8" s="206"/>
    </row>
    <row r="9" spans="1:23" ht="27.75" customHeight="1">
      <c r="A9" s="226">
        <v>1</v>
      </c>
      <c r="B9" s="527">
        <v>178324890</v>
      </c>
      <c r="C9" s="528" t="s">
        <v>567</v>
      </c>
      <c r="D9" s="529" t="s">
        <v>125</v>
      </c>
      <c r="E9" s="227" t="s">
        <v>568</v>
      </c>
      <c r="F9" s="228" t="s">
        <v>51</v>
      </c>
      <c r="G9" s="228" t="s">
        <v>45</v>
      </c>
      <c r="H9" s="229">
        <v>6.39</v>
      </c>
      <c r="I9" s="230">
        <v>6.8</v>
      </c>
      <c r="J9" s="230">
        <v>7.1</v>
      </c>
      <c r="K9" s="230">
        <v>4.5999999999999996</v>
      </c>
      <c r="L9" s="230">
        <v>7.5</v>
      </c>
      <c r="M9" s="229">
        <v>5.98</v>
      </c>
      <c r="N9" s="229">
        <v>6.37</v>
      </c>
      <c r="O9" s="530">
        <v>2.44</v>
      </c>
      <c r="P9" s="531" t="s">
        <v>46</v>
      </c>
      <c r="Q9" s="531" t="s">
        <v>46</v>
      </c>
      <c r="R9" s="289" t="s">
        <v>46</v>
      </c>
      <c r="S9" s="289" t="s">
        <v>46</v>
      </c>
      <c r="T9" s="289" t="s">
        <v>47</v>
      </c>
      <c r="U9" s="237"/>
      <c r="V9" s="532" t="s">
        <v>40</v>
      </c>
      <c r="W9" s="734" t="s">
        <v>781</v>
      </c>
    </row>
    <row r="10" spans="1:23" s="117" customFormat="1" ht="22.5" customHeight="1">
      <c r="A10" s="533"/>
      <c r="B10" s="533"/>
      <c r="C10" s="533"/>
      <c r="D10" s="525"/>
      <c r="E10" s="533"/>
      <c r="F10" s="533"/>
      <c r="G10" s="533"/>
      <c r="H10" s="533"/>
      <c r="I10" s="533"/>
      <c r="J10" s="525"/>
      <c r="K10" s="533"/>
      <c r="L10" s="525"/>
      <c r="M10" s="533"/>
      <c r="N10" s="533"/>
      <c r="O10" s="525"/>
      <c r="P10" s="525"/>
      <c r="Q10" s="534" t="s">
        <v>561</v>
      </c>
      <c r="R10" s="525"/>
      <c r="S10" s="525"/>
      <c r="T10" s="525"/>
      <c r="U10" s="525"/>
      <c r="V10" s="525"/>
    </row>
    <row r="11" spans="1:23" s="117" customFormat="1" ht="24" customHeight="1">
      <c r="A11" s="535"/>
      <c r="B11" s="535" t="s">
        <v>31</v>
      </c>
      <c r="C11" s="535"/>
      <c r="D11" s="535"/>
      <c r="E11" s="535" t="s">
        <v>32</v>
      </c>
      <c r="F11" s="535"/>
      <c r="G11" s="535"/>
      <c r="H11" s="535"/>
      <c r="I11" s="535"/>
      <c r="J11" s="535" t="s">
        <v>33</v>
      </c>
      <c r="K11" s="535"/>
      <c r="L11" s="535"/>
      <c r="M11" s="535"/>
      <c r="N11" s="535"/>
      <c r="O11" s="535"/>
      <c r="P11" s="535"/>
      <c r="Q11" s="535" t="s">
        <v>34</v>
      </c>
      <c r="R11" s="535"/>
      <c r="S11" s="535"/>
      <c r="T11" s="535"/>
      <c r="U11" s="535"/>
      <c r="V11" s="535"/>
    </row>
    <row r="12" spans="1:23" s="117" customFormat="1" ht="20.25" customHeight="1">
      <c r="A12" s="525"/>
      <c r="B12" s="525"/>
      <c r="C12" s="525"/>
      <c r="D12" s="525"/>
      <c r="E12" s="525"/>
      <c r="F12" s="525"/>
      <c r="G12" s="525"/>
      <c r="H12" s="525"/>
      <c r="I12" s="525"/>
      <c r="J12" s="525"/>
      <c r="K12" s="525"/>
      <c r="L12" s="525"/>
      <c r="M12" s="525"/>
      <c r="N12" s="525"/>
      <c r="O12" s="525"/>
      <c r="P12" s="525"/>
      <c r="Q12" s="525"/>
      <c r="R12" s="525"/>
      <c r="S12" s="525"/>
      <c r="T12" s="525"/>
      <c r="U12" s="525"/>
      <c r="V12" s="525"/>
    </row>
    <row r="13" spans="1:23" s="117" customFormat="1" ht="20.25" customHeight="1">
      <c r="A13" s="525"/>
      <c r="B13" s="525"/>
      <c r="C13" s="525"/>
      <c r="D13" s="525"/>
      <c r="E13" s="525"/>
      <c r="F13" s="525"/>
      <c r="G13" s="525"/>
      <c r="H13" s="525"/>
      <c r="I13" s="525"/>
      <c r="J13" s="525"/>
      <c r="K13" s="525"/>
      <c r="L13" s="525"/>
      <c r="M13" s="525"/>
      <c r="N13" s="525"/>
      <c r="O13" s="525"/>
      <c r="P13" s="525"/>
      <c r="Q13" s="525"/>
      <c r="R13" s="525"/>
      <c r="S13" s="525"/>
      <c r="T13" s="525"/>
      <c r="U13" s="525"/>
      <c r="V13" s="525"/>
    </row>
    <row r="14" spans="1:23" s="117" customFormat="1" ht="20.25" customHeight="1">
      <c r="A14" s="525"/>
      <c r="B14" s="525"/>
      <c r="C14" s="525"/>
      <c r="D14" s="525"/>
      <c r="E14" s="525"/>
      <c r="F14" s="525"/>
      <c r="G14" s="525"/>
      <c r="H14" s="525"/>
      <c r="I14" s="525"/>
      <c r="J14" s="525"/>
      <c r="K14" s="525"/>
      <c r="L14" s="525"/>
      <c r="M14" s="525"/>
      <c r="N14" s="525"/>
      <c r="O14" s="525"/>
      <c r="P14" s="525"/>
      <c r="Q14" s="525"/>
      <c r="R14" s="525"/>
      <c r="S14" s="525"/>
      <c r="T14" s="525"/>
      <c r="U14" s="525"/>
      <c r="V14" s="525"/>
    </row>
    <row r="15" spans="1:23" s="117" customFormat="1" ht="20.25" customHeight="1">
      <c r="A15" s="525"/>
      <c r="B15" s="525"/>
      <c r="C15" s="525"/>
      <c r="D15" s="525"/>
      <c r="E15" s="525"/>
      <c r="F15" s="525"/>
      <c r="G15" s="525"/>
      <c r="H15" s="525"/>
      <c r="I15" s="525"/>
      <c r="J15" s="525"/>
      <c r="K15" s="525"/>
      <c r="L15" s="525"/>
      <c r="M15" s="525"/>
      <c r="N15" s="525"/>
      <c r="O15" s="525"/>
      <c r="P15" s="525"/>
      <c r="Q15" s="525"/>
      <c r="R15" s="525"/>
      <c r="S15" s="525"/>
      <c r="T15" s="525"/>
      <c r="U15" s="525"/>
      <c r="V15" s="525"/>
    </row>
    <row r="16" spans="1:23" s="117" customFormat="1" ht="20.25" customHeight="1">
      <c r="A16" s="533"/>
      <c r="B16" s="533" t="s">
        <v>35</v>
      </c>
      <c r="C16" s="533"/>
      <c r="D16" s="525"/>
      <c r="E16" s="533" t="s">
        <v>36</v>
      </c>
      <c r="F16" s="533"/>
      <c r="G16" s="533"/>
      <c r="H16" s="533"/>
      <c r="I16" s="533"/>
      <c r="J16" s="533" t="s">
        <v>37</v>
      </c>
      <c r="K16" s="525"/>
      <c r="L16" s="525"/>
      <c r="M16" s="533"/>
      <c r="N16" s="533"/>
      <c r="O16" s="525"/>
      <c r="P16" s="525"/>
      <c r="Q16" s="525"/>
      <c r="R16" s="525"/>
      <c r="S16" s="525"/>
      <c r="T16" s="525"/>
      <c r="U16" s="525"/>
      <c r="V16" s="525"/>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M9">
    <cfRule type="cellIs" dxfId="188" priority="49" stopIfTrue="1" operator="lessThan">
      <formula>5.5</formula>
    </cfRule>
  </conditionalFormatting>
  <conditionalFormatting sqref="V9">
    <cfRule type="cellIs" dxfId="187" priority="48" operator="between">
      <formula>0</formula>
      <formula>3.9</formula>
    </cfRule>
  </conditionalFormatting>
  <conditionalFormatting sqref="P9:Q9 V9">
    <cfRule type="cellIs" dxfId="186" priority="47" operator="lessThan">
      <formula>5</formula>
    </cfRule>
  </conditionalFormatting>
  <conditionalFormatting sqref="P9:Q9 V9">
    <cfRule type="cellIs" dxfId="185" priority="46" stopIfTrue="1" operator="notEqual">
      <formula>"CNTN"</formula>
    </cfRule>
  </conditionalFormatting>
  <conditionalFormatting sqref="P9:Q9">
    <cfRule type="notContainsBlanks" dxfId="184" priority="44" stopIfTrue="1">
      <formula>LEN(TRIM(P9))&gt;0</formula>
    </cfRule>
    <cfRule type="cellIs" dxfId="183" priority="45" operator="between">
      <formula>0</formula>
      <formula>3.9</formula>
    </cfRule>
  </conditionalFormatting>
  <conditionalFormatting sqref="Q9:T9">
    <cfRule type="notContainsBlanks" priority="43" stopIfTrue="1">
      <formula>LEN(TRIM(Q9))&gt;0</formula>
    </cfRule>
  </conditionalFormatting>
  <pageMargins left="0.11811023622047245" right="0" top="0" bottom="0" header="0" footer="0"/>
  <pageSetup paperSize="9" orientation="landscape" r:id="rId1"/>
  <headerFooter>
    <oddFooter xml:space="preserve">&amp;R&amp;P&amp;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W17"/>
  <sheetViews>
    <sheetView workbookViewId="0">
      <pane xSplit="5" ySplit="8" topLeftCell="K9" activePane="bottomRight" state="frozen"/>
      <selection activeCell="C5" sqref="C5:D7"/>
      <selection pane="topRight" activeCell="C5" sqref="C5:D7"/>
      <selection pane="bottomLeft" activeCell="C5" sqref="C5:D7"/>
      <selection pane="bottomRight" activeCell="W9" sqref="W9"/>
    </sheetView>
  </sheetViews>
  <sheetFormatPr defaultRowHeight="21" customHeight="1"/>
  <cols>
    <col min="1" max="1" width="4" style="476" customWidth="1"/>
    <col min="2" max="2" width="10.42578125" style="476" customWidth="1"/>
    <col min="3" max="3" width="13.140625" style="476" customWidth="1"/>
    <col min="4" max="4" width="7" style="476" customWidth="1"/>
    <col min="5" max="5" width="9.5703125" style="476" customWidth="1"/>
    <col min="6" max="6" width="8.7109375" style="476" customWidth="1"/>
    <col min="7" max="7" width="5.140625" style="476" customWidth="1"/>
    <col min="8" max="15" width="5.42578125" style="476" customWidth="1"/>
    <col min="16" max="20" width="4.42578125" style="476" customWidth="1"/>
    <col min="21" max="21" width="13.140625" style="476" customWidth="1"/>
    <col min="22" max="22" width="10.140625" style="476" customWidth="1"/>
    <col min="23" max="16384" width="9.140625" style="476"/>
  </cols>
  <sheetData>
    <row r="1" spans="1:23" s="473" customFormat="1" ht="33" customHeight="1">
      <c r="A1" s="473" t="s">
        <v>0</v>
      </c>
      <c r="D1" s="66"/>
      <c r="E1" s="67"/>
      <c r="F1" s="66"/>
      <c r="G1" s="66"/>
      <c r="H1" s="68"/>
      <c r="I1" s="68"/>
      <c r="J1" s="68"/>
      <c r="K1" s="68"/>
      <c r="L1" s="68" t="s">
        <v>1</v>
      </c>
      <c r="M1" s="68"/>
      <c r="N1" s="69"/>
      <c r="O1" s="69"/>
      <c r="P1" s="69"/>
      <c r="Q1" s="69"/>
      <c r="R1" s="69"/>
      <c r="S1" s="69"/>
      <c r="T1" s="69"/>
      <c r="U1" s="66"/>
      <c r="V1" s="66"/>
    </row>
    <row r="2" spans="1:23" s="473" customFormat="1" ht="32.25" customHeight="1">
      <c r="A2" s="473" t="s">
        <v>2</v>
      </c>
      <c r="D2" s="66"/>
      <c r="E2" s="71"/>
      <c r="F2" s="66"/>
      <c r="G2" s="66"/>
      <c r="H2" s="68"/>
      <c r="I2" s="68"/>
      <c r="J2" s="68"/>
      <c r="K2" s="68"/>
      <c r="L2" s="68" t="s">
        <v>3</v>
      </c>
      <c r="M2" s="68"/>
      <c r="N2" s="69"/>
      <c r="O2" s="69"/>
      <c r="P2" s="69"/>
      <c r="Q2" s="69"/>
      <c r="R2" s="69"/>
      <c r="S2" s="69"/>
      <c r="T2" s="69"/>
      <c r="U2" s="66"/>
      <c r="V2" s="66"/>
    </row>
    <row r="3" spans="1:23" s="473" customFormat="1" ht="23.25" customHeight="1">
      <c r="A3" s="66"/>
      <c r="B3" s="66"/>
      <c r="C3" s="66"/>
      <c r="D3" s="66"/>
      <c r="E3" s="71"/>
      <c r="F3" s="66"/>
      <c r="G3" s="66"/>
      <c r="H3" s="68"/>
      <c r="I3" s="68"/>
      <c r="J3" s="68"/>
      <c r="K3" s="68"/>
      <c r="L3" s="68" t="s">
        <v>569</v>
      </c>
      <c r="M3" s="68"/>
      <c r="N3" s="69"/>
      <c r="O3" s="69"/>
      <c r="P3" s="69"/>
      <c r="Q3" s="69"/>
      <c r="R3" s="69"/>
      <c r="S3" s="69"/>
      <c r="T3" s="69"/>
      <c r="U3" s="66"/>
      <c r="V3" s="66"/>
    </row>
    <row r="4" spans="1:23" s="536" customFormat="1" ht="6.75" customHeight="1">
      <c r="E4" s="536">
        <v>4</v>
      </c>
      <c r="F4" s="536">
        <v>157</v>
      </c>
      <c r="G4" s="536">
        <v>156</v>
      </c>
      <c r="H4" s="536">
        <v>118</v>
      </c>
      <c r="I4" s="536">
        <v>121</v>
      </c>
      <c r="J4" s="536">
        <v>125</v>
      </c>
      <c r="K4" s="536">
        <v>129</v>
      </c>
      <c r="L4" s="536">
        <v>133</v>
      </c>
      <c r="M4" s="536">
        <v>134</v>
      </c>
      <c r="N4" s="536">
        <v>135</v>
      </c>
      <c r="O4" s="536">
        <v>43</v>
      </c>
      <c r="P4" s="536">
        <v>143</v>
      </c>
      <c r="Q4" s="536">
        <v>147</v>
      </c>
      <c r="R4" s="536">
        <v>138</v>
      </c>
      <c r="S4" s="536">
        <v>139</v>
      </c>
    </row>
    <row r="5" spans="1:23" ht="15.75" customHeight="1">
      <c r="A5" s="1012" t="s">
        <v>5</v>
      </c>
      <c r="B5" s="1013" t="s">
        <v>6</v>
      </c>
      <c r="C5" s="1014" t="s">
        <v>7</v>
      </c>
      <c r="D5" s="1015"/>
      <c r="E5" s="1016" t="s">
        <v>8</v>
      </c>
      <c r="F5" s="1012" t="s">
        <v>9</v>
      </c>
      <c r="G5" s="1008" t="s">
        <v>10</v>
      </c>
      <c r="H5" s="1007" t="s">
        <v>546</v>
      </c>
      <c r="I5" s="1009" t="s">
        <v>13</v>
      </c>
      <c r="J5" s="1009"/>
      <c r="K5" s="1009"/>
      <c r="L5" s="1009"/>
      <c r="M5" s="1009"/>
      <c r="N5" s="1010" t="s">
        <v>547</v>
      </c>
      <c r="O5" s="1011"/>
      <c r="P5" s="1007" t="s">
        <v>15</v>
      </c>
      <c r="Q5" s="1007" t="s">
        <v>16</v>
      </c>
      <c r="R5" s="1007" t="s">
        <v>17</v>
      </c>
      <c r="S5" s="1007" t="s">
        <v>18</v>
      </c>
      <c r="T5" s="1007" t="s">
        <v>19</v>
      </c>
      <c r="U5" s="1008" t="s">
        <v>20</v>
      </c>
      <c r="V5" s="1008" t="s">
        <v>21</v>
      </c>
    </row>
    <row r="6" spans="1:23" ht="25.5" customHeight="1">
      <c r="A6" s="992"/>
      <c r="B6" s="996"/>
      <c r="C6" s="1000"/>
      <c r="D6" s="1001"/>
      <c r="E6" s="1005"/>
      <c r="F6" s="992"/>
      <c r="G6" s="992"/>
      <c r="H6" s="982"/>
      <c r="I6" s="982" t="s">
        <v>38</v>
      </c>
      <c r="J6" s="982" t="s">
        <v>511</v>
      </c>
      <c r="K6" s="982" t="s">
        <v>423</v>
      </c>
      <c r="L6" s="982" t="s">
        <v>25</v>
      </c>
      <c r="M6" s="1007" t="s">
        <v>26</v>
      </c>
      <c r="N6" s="990"/>
      <c r="O6" s="991"/>
      <c r="P6" s="982"/>
      <c r="Q6" s="982"/>
      <c r="R6" s="982"/>
      <c r="S6" s="982"/>
      <c r="T6" s="982"/>
      <c r="U6" s="985"/>
      <c r="V6" s="985"/>
    </row>
    <row r="7" spans="1:23" ht="18.75" customHeight="1">
      <c r="A7" s="993"/>
      <c r="B7" s="997"/>
      <c r="C7" s="1002"/>
      <c r="D7" s="1003"/>
      <c r="E7" s="1006"/>
      <c r="F7" s="993"/>
      <c r="G7" s="993"/>
      <c r="H7" s="983"/>
      <c r="I7" s="983"/>
      <c r="J7" s="983"/>
      <c r="K7" s="983"/>
      <c r="L7" s="983"/>
      <c r="M7" s="983"/>
      <c r="N7" s="76" t="s">
        <v>27</v>
      </c>
      <c r="O7" s="76" t="s">
        <v>28</v>
      </c>
      <c r="P7" s="983"/>
      <c r="Q7" s="983"/>
      <c r="R7" s="983"/>
      <c r="S7" s="983"/>
      <c r="T7" s="983"/>
      <c r="U7" s="986"/>
      <c r="V7" s="986"/>
    </row>
    <row r="8" spans="1:23" ht="29.25" customHeight="1">
      <c r="A8" s="132"/>
      <c r="B8" s="537" t="s">
        <v>366</v>
      </c>
      <c r="C8" s="200"/>
      <c r="D8" s="201"/>
      <c r="E8" s="213"/>
      <c r="F8" s="294"/>
      <c r="G8" s="294"/>
      <c r="H8" s="294"/>
      <c r="I8" s="294"/>
      <c r="J8" s="294"/>
      <c r="K8" s="294"/>
      <c r="L8" s="294"/>
      <c r="M8" s="294"/>
      <c r="N8" s="294"/>
      <c r="O8" s="294"/>
      <c r="P8" s="477"/>
      <c r="Q8" s="477"/>
      <c r="R8" s="295"/>
      <c r="S8" s="295"/>
      <c r="T8" s="295"/>
      <c r="U8" s="296"/>
      <c r="V8" s="214"/>
    </row>
    <row r="9" spans="1:23" ht="30.75" customHeight="1">
      <c r="A9" s="271">
        <v>1</v>
      </c>
      <c r="B9" s="538">
        <v>179323870</v>
      </c>
      <c r="C9" s="539" t="s">
        <v>143</v>
      </c>
      <c r="D9" s="540" t="s">
        <v>90</v>
      </c>
      <c r="E9" s="541" t="s">
        <v>573</v>
      </c>
      <c r="F9" s="276" t="s">
        <v>51</v>
      </c>
      <c r="G9" s="276" t="s">
        <v>45</v>
      </c>
      <c r="H9" s="278">
        <v>5.85</v>
      </c>
      <c r="I9" s="279">
        <v>6</v>
      </c>
      <c r="J9" s="279">
        <v>5.8</v>
      </c>
      <c r="K9" s="279">
        <v>5.5</v>
      </c>
      <c r="L9" s="279">
        <v>8.5</v>
      </c>
      <c r="M9" s="278">
        <v>5.76</v>
      </c>
      <c r="N9" s="278">
        <v>5.84</v>
      </c>
      <c r="O9" s="542">
        <v>2.08</v>
      </c>
      <c r="P9" s="486" t="s">
        <v>46</v>
      </c>
      <c r="Q9" s="486" t="s">
        <v>46</v>
      </c>
      <c r="R9" s="281" t="s">
        <v>46</v>
      </c>
      <c r="S9" s="281" t="s">
        <v>46</v>
      </c>
      <c r="T9" s="281" t="s">
        <v>47</v>
      </c>
      <c r="U9" s="543" t="s">
        <v>570</v>
      </c>
      <c r="V9" s="544" t="s">
        <v>57</v>
      </c>
      <c r="W9" s="734" t="s">
        <v>781</v>
      </c>
    </row>
    <row r="10" spans="1:23" ht="20.25" customHeight="1">
      <c r="A10" s="517"/>
      <c r="B10" s="517"/>
      <c r="C10" s="517"/>
      <c r="D10" s="517"/>
      <c r="E10" s="517"/>
      <c r="F10" s="517"/>
      <c r="G10" s="517"/>
      <c r="H10" s="517"/>
      <c r="I10" s="517"/>
      <c r="J10" s="517"/>
      <c r="K10" s="517"/>
      <c r="L10" s="517"/>
      <c r="M10" s="517"/>
      <c r="N10" s="517"/>
      <c r="O10" s="517"/>
      <c r="P10" s="545" t="s">
        <v>30</v>
      </c>
      <c r="Q10" s="517"/>
      <c r="R10" s="546"/>
      <c r="S10" s="546"/>
      <c r="T10" s="546"/>
      <c r="U10" s="517"/>
      <c r="V10" s="517"/>
    </row>
    <row r="11" spans="1:23" ht="22.5" customHeight="1">
      <c r="A11" s="517"/>
      <c r="B11" s="517" t="s">
        <v>31</v>
      </c>
      <c r="C11" s="517"/>
      <c r="D11" s="517"/>
      <c r="E11" s="517" t="s">
        <v>32</v>
      </c>
      <c r="F11" s="517"/>
      <c r="G11" s="517"/>
      <c r="H11" s="517"/>
      <c r="I11" s="517"/>
      <c r="J11" s="517" t="s">
        <v>33</v>
      </c>
      <c r="K11" s="517"/>
      <c r="L11" s="517"/>
      <c r="M11" s="517"/>
      <c r="N11" s="517"/>
      <c r="O11" s="517"/>
      <c r="P11" s="517"/>
      <c r="Q11" s="517" t="s">
        <v>34</v>
      </c>
      <c r="R11" s="547"/>
      <c r="S11" s="547"/>
      <c r="T11" s="288"/>
      <c r="U11" s="517"/>
      <c r="V11" s="517"/>
    </row>
    <row r="12" spans="1:23" ht="16.5" customHeight="1"/>
    <row r="13" spans="1:23" ht="30.75" customHeight="1"/>
    <row r="14" spans="1:23" ht="16.5" customHeight="1"/>
    <row r="15" spans="1:23" ht="16.5" customHeight="1"/>
    <row r="16" spans="1:23" ht="16.5" customHeight="1">
      <c r="A16" s="518"/>
      <c r="B16" s="518" t="s">
        <v>35</v>
      </c>
      <c r="C16" s="518"/>
      <c r="D16" s="518"/>
      <c r="E16" s="518" t="s">
        <v>36</v>
      </c>
      <c r="F16" s="518"/>
      <c r="G16" s="518"/>
      <c r="H16" s="518"/>
      <c r="I16" s="518"/>
      <c r="J16" s="518" t="s">
        <v>37</v>
      </c>
      <c r="K16" s="518"/>
      <c r="L16" s="518"/>
      <c r="M16" s="518"/>
      <c r="N16" s="518"/>
      <c r="O16" s="518"/>
      <c r="P16" s="518"/>
      <c r="Q16" s="518"/>
      <c r="R16" s="518"/>
      <c r="S16" s="518"/>
      <c r="T16" s="518"/>
      <c r="U16" s="518"/>
      <c r="V16" s="518"/>
    </row>
    <row r="17" spans="1:22" ht="16.5" customHeight="1">
      <c r="A17" s="518"/>
      <c r="B17" s="518"/>
      <c r="C17" s="518"/>
      <c r="D17" s="518"/>
      <c r="E17" s="518"/>
      <c r="F17" s="518"/>
      <c r="G17" s="518"/>
      <c r="H17" s="518"/>
      <c r="I17" s="518"/>
      <c r="J17" s="518"/>
      <c r="K17" s="518"/>
      <c r="L17" s="518"/>
      <c r="M17" s="518"/>
      <c r="N17" s="518"/>
      <c r="O17" s="518"/>
      <c r="P17" s="518"/>
      <c r="Q17" s="518"/>
      <c r="R17" s="518"/>
      <c r="S17" s="518"/>
      <c r="T17" s="518"/>
      <c r="U17" s="518"/>
      <c r="V17" s="518"/>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M9">
    <cfRule type="cellIs" dxfId="182" priority="29" stopIfTrue="1" operator="lessThan">
      <formula>5.5</formula>
    </cfRule>
  </conditionalFormatting>
  <conditionalFormatting sqref="V9">
    <cfRule type="cellIs" dxfId="181" priority="28" operator="between">
      <formula>0</formula>
      <formula>3.9</formula>
    </cfRule>
  </conditionalFormatting>
  <conditionalFormatting sqref="P9:Q9 V9">
    <cfRule type="cellIs" dxfId="180" priority="27" operator="lessThan">
      <formula>5</formula>
    </cfRule>
  </conditionalFormatting>
  <conditionalFormatting sqref="P9:Q9 V9">
    <cfRule type="cellIs" dxfId="179" priority="26" stopIfTrue="1" operator="notEqual">
      <formula>"CNTN"</formula>
    </cfRule>
  </conditionalFormatting>
  <conditionalFormatting sqref="P9:Q9">
    <cfRule type="notContainsBlanks" dxfId="178" priority="24" stopIfTrue="1">
      <formula>LEN(TRIM(P9))&gt;0</formula>
    </cfRule>
    <cfRule type="cellIs" dxfId="177" priority="25" operator="between">
      <formula>0</formula>
      <formula>3.9</formula>
    </cfRule>
  </conditionalFormatting>
  <conditionalFormatting sqref="R11:T11 Q9:T9">
    <cfRule type="notContainsBlanks" priority="23" stopIfTrue="1">
      <formula>LEN(TRIM(Q9))&gt;0</formula>
    </cfRule>
  </conditionalFormatting>
  <pageMargins left="0.11811023622047245" right="0" top="0" bottom="0" header="0" footer="0"/>
  <pageSetup paperSize="9" orientation="landscape" r:id="rId1"/>
  <headerFooter>
    <oddFooter xml:space="preserve">&amp;R&amp;P&amp;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W25"/>
  <sheetViews>
    <sheetView zoomScaleNormal="100" workbookViewId="0">
      <pane xSplit="4" ySplit="8" topLeftCell="H15" activePane="bottomRight" state="frozen"/>
      <selection activeCell="C5" sqref="C5:D7"/>
      <selection pane="topRight" activeCell="C5" sqref="C5:D7"/>
      <selection pane="bottomLeft" activeCell="C5" sqref="C5:D7"/>
      <selection pane="bottomRight" activeCell="U17" sqref="U17"/>
    </sheetView>
  </sheetViews>
  <sheetFormatPr defaultColWidth="9" defaultRowHeight="21" customHeight="1"/>
  <cols>
    <col min="1" max="1" width="4.28515625" style="476" customWidth="1"/>
    <col min="2" max="2" width="11.42578125" style="476" customWidth="1"/>
    <col min="3" max="3" width="15.42578125" style="476" customWidth="1"/>
    <col min="4" max="4" width="7.140625" style="476" customWidth="1"/>
    <col min="5" max="5" width="9.140625" style="476" customWidth="1"/>
    <col min="6" max="6" width="9.28515625" style="476" customWidth="1"/>
    <col min="7" max="7" width="5" style="476" customWidth="1"/>
    <col min="8" max="13" width="4.7109375" style="476" customWidth="1"/>
    <col min="14" max="14" width="5.85546875" style="476" customWidth="1"/>
    <col min="15" max="15" width="5.7109375" style="476" customWidth="1"/>
    <col min="16" max="19" width="4.140625" style="476" customWidth="1"/>
    <col min="20" max="20" width="6.28515625" style="476" customWidth="1"/>
    <col min="21" max="21" width="9.85546875" style="476" customWidth="1"/>
    <col min="22" max="22" width="9.140625" style="476" customWidth="1"/>
    <col min="23" max="16384" width="9" style="476"/>
  </cols>
  <sheetData>
    <row r="1" spans="1:23" s="473" customFormat="1" ht="27" customHeight="1">
      <c r="A1" s="473" t="s">
        <v>0</v>
      </c>
      <c r="D1" s="66"/>
      <c r="E1" s="67"/>
      <c r="F1" s="66"/>
      <c r="G1" s="66"/>
      <c r="H1" s="68"/>
      <c r="I1" s="68"/>
      <c r="J1" s="68"/>
      <c r="K1" s="68"/>
      <c r="L1" s="68" t="s">
        <v>1</v>
      </c>
      <c r="M1" s="68"/>
      <c r="N1" s="69"/>
      <c r="O1" s="69"/>
      <c r="P1" s="69"/>
      <c r="Q1" s="69"/>
      <c r="R1" s="69"/>
      <c r="S1" s="69"/>
      <c r="T1" s="69"/>
      <c r="U1" s="66"/>
      <c r="V1" s="66"/>
    </row>
    <row r="2" spans="1:23" s="473" customFormat="1" ht="22.5" customHeight="1">
      <c r="A2" s="473" t="s">
        <v>2</v>
      </c>
      <c r="D2" s="66"/>
      <c r="E2" s="71"/>
      <c r="F2" s="66"/>
      <c r="G2" s="66"/>
      <c r="H2" s="68"/>
      <c r="I2" s="68"/>
      <c r="J2" s="68"/>
      <c r="K2" s="68"/>
      <c r="L2" s="68" t="s">
        <v>3</v>
      </c>
      <c r="M2" s="68"/>
      <c r="N2" s="69"/>
      <c r="O2" s="69"/>
      <c r="P2" s="69"/>
      <c r="Q2" s="69"/>
      <c r="R2" s="69"/>
      <c r="S2" s="69"/>
      <c r="T2" s="69"/>
      <c r="U2" s="66"/>
      <c r="V2" s="66"/>
    </row>
    <row r="3" spans="1:23" s="473" customFormat="1" ht="21" customHeight="1">
      <c r="A3" s="66"/>
      <c r="B3" s="66"/>
      <c r="C3" s="66"/>
      <c r="D3" s="66"/>
      <c r="E3" s="71"/>
      <c r="F3" s="66"/>
      <c r="G3" s="66"/>
      <c r="H3" s="68"/>
      <c r="I3" s="68"/>
      <c r="J3" s="68"/>
      <c r="K3" s="68"/>
      <c r="L3" s="68" t="s">
        <v>574</v>
      </c>
      <c r="M3" s="68"/>
      <c r="N3" s="69"/>
      <c r="O3" s="69"/>
      <c r="P3" s="69"/>
      <c r="Q3" s="69"/>
      <c r="R3" s="69"/>
      <c r="S3" s="69"/>
      <c r="T3" s="69"/>
      <c r="U3" s="66"/>
      <c r="V3" s="66"/>
    </row>
    <row r="4" spans="1:23" s="548" customFormat="1" ht="6" customHeight="1">
      <c r="F4" s="548">
        <v>161</v>
      </c>
      <c r="G4" s="548">
        <v>160</v>
      </c>
      <c r="H4" s="548">
        <v>122</v>
      </c>
      <c r="I4" s="548">
        <v>125</v>
      </c>
      <c r="J4" s="548">
        <v>129</v>
      </c>
      <c r="K4" s="548">
        <v>133</v>
      </c>
      <c r="L4" s="548">
        <v>137</v>
      </c>
      <c r="M4" s="548">
        <v>138</v>
      </c>
      <c r="N4" s="548">
        <v>139</v>
      </c>
      <c r="O4" s="548">
        <v>44</v>
      </c>
      <c r="P4" s="548">
        <v>147</v>
      </c>
      <c r="Q4" s="548">
        <v>151</v>
      </c>
      <c r="R4" s="548">
        <v>142</v>
      </c>
      <c r="S4" s="548">
        <v>143</v>
      </c>
    </row>
    <row r="5" spans="1:23" ht="29.25" customHeight="1">
      <c r="A5" s="1012" t="s">
        <v>5</v>
      </c>
      <c r="B5" s="1013" t="s">
        <v>6</v>
      </c>
      <c r="C5" s="1014" t="s">
        <v>7</v>
      </c>
      <c r="D5" s="1015"/>
      <c r="E5" s="1016" t="s">
        <v>8</v>
      </c>
      <c r="F5" s="1012" t="s">
        <v>9</v>
      </c>
      <c r="G5" s="1008" t="s">
        <v>10</v>
      </c>
      <c r="H5" s="1007" t="s">
        <v>546</v>
      </c>
      <c r="I5" s="987" t="s">
        <v>13</v>
      </c>
      <c r="J5" s="987"/>
      <c r="K5" s="987"/>
      <c r="L5" s="987"/>
      <c r="M5" s="987"/>
      <c r="N5" s="1010" t="s">
        <v>547</v>
      </c>
      <c r="O5" s="1011"/>
      <c r="P5" s="1007" t="s">
        <v>15</v>
      </c>
      <c r="Q5" s="1007" t="s">
        <v>16</v>
      </c>
      <c r="R5" s="1007" t="s">
        <v>17</v>
      </c>
      <c r="S5" s="1007" t="s">
        <v>18</v>
      </c>
      <c r="T5" s="1007" t="s">
        <v>19</v>
      </c>
      <c r="U5" s="1008" t="s">
        <v>20</v>
      </c>
      <c r="V5" s="1008" t="s">
        <v>21</v>
      </c>
    </row>
    <row r="6" spans="1:23" ht="27" customHeight="1">
      <c r="A6" s="992"/>
      <c r="B6" s="996"/>
      <c r="C6" s="1000"/>
      <c r="D6" s="1001"/>
      <c r="E6" s="1005"/>
      <c r="F6" s="992"/>
      <c r="G6" s="992"/>
      <c r="H6" s="982"/>
      <c r="I6" s="982" t="s">
        <v>38</v>
      </c>
      <c r="J6" s="982" t="s">
        <v>511</v>
      </c>
      <c r="K6" s="982" t="s">
        <v>423</v>
      </c>
      <c r="L6" s="982" t="s">
        <v>25</v>
      </c>
      <c r="M6" s="1007" t="s">
        <v>26</v>
      </c>
      <c r="N6" s="990"/>
      <c r="O6" s="991"/>
      <c r="P6" s="982"/>
      <c r="Q6" s="982"/>
      <c r="R6" s="982"/>
      <c r="S6" s="982"/>
      <c r="T6" s="982"/>
      <c r="U6" s="985"/>
      <c r="V6" s="985"/>
    </row>
    <row r="7" spans="1:23" ht="26.25" customHeight="1">
      <c r="A7" s="993"/>
      <c r="B7" s="997"/>
      <c r="C7" s="1002"/>
      <c r="D7" s="1003"/>
      <c r="E7" s="1006"/>
      <c r="F7" s="993"/>
      <c r="G7" s="993"/>
      <c r="H7" s="983"/>
      <c r="I7" s="983"/>
      <c r="J7" s="983"/>
      <c r="K7" s="983"/>
      <c r="L7" s="983"/>
      <c r="M7" s="983"/>
      <c r="N7" s="76" t="s">
        <v>27</v>
      </c>
      <c r="O7" s="76" t="s">
        <v>28</v>
      </c>
      <c r="P7" s="983"/>
      <c r="Q7" s="983"/>
      <c r="R7" s="983"/>
      <c r="S7" s="983"/>
      <c r="T7" s="983"/>
      <c r="U7" s="986"/>
      <c r="V7" s="986"/>
    </row>
    <row r="8" spans="1:23" ht="25.5" customHeight="1">
      <c r="A8" s="132"/>
      <c r="B8" s="471" t="s">
        <v>425</v>
      </c>
      <c r="C8" s="200"/>
      <c r="D8" s="201"/>
      <c r="E8" s="492"/>
      <c r="F8" s="202">
        <v>158</v>
      </c>
      <c r="G8" s="202">
        <v>157</v>
      </c>
      <c r="H8" s="202">
        <v>118</v>
      </c>
      <c r="I8" s="202">
        <v>121</v>
      </c>
      <c r="J8" s="202">
        <v>125</v>
      </c>
      <c r="K8" s="202">
        <v>129</v>
      </c>
      <c r="L8" s="202">
        <v>133</v>
      </c>
      <c r="M8" s="202">
        <v>134</v>
      </c>
      <c r="N8" s="202">
        <v>135</v>
      </c>
      <c r="O8" s="202"/>
      <c r="P8" s="526">
        <v>143</v>
      </c>
      <c r="Q8" s="526">
        <v>147</v>
      </c>
      <c r="R8" s="204">
        <v>138</v>
      </c>
      <c r="S8" s="204">
        <v>139</v>
      </c>
      <c r="T8" s="204"/>
      <c r="U8" s="205"/>
      <c r="V8" s="206"/>
    </row>
    <row r="9" spans="1:23" ht="25.5" customHeight="1">
      <c r="A9" s="87">
        <v>1</v>
      </c>
      <c r="B9" s="549">
        <v>1826268135</v>
      </c>
      <c r="C9" s="550" t="s">
        <v>379</v>
      </c>
      <c r="D9" s="551" t="s">
        <v>575</v>
      </c>
      <c r="E9" s="552" t="s">
        <v>587</v>
      </c>
      <c r="F9" s="217" t="s">
        <v>65</v>
      </c>
      <c r="G9" s="217" t="s">
        <v>45</v>
      </c>
      <c r="H9" s="95">
        <v>6.14</v>
      </c>
      <c r="I9" s="96">
        <v>7.3</v>
      </c>
      <c r="J9" s="96">
        <v>8.1</v>
      </c>
      <c r="K9" s="96">
        <v>3.8</v>
      </c>
      <c r="L9" s="96">
        <v>8</v>
      </c>
      <c r="M9" s="95">
        <v>6.06</v>
      </c>
      <c r="N9" s="95">
        <v>6.13</v>
      </c>
      <c r="O9" s="32">
        <v>2.2799999999999998</v>
      </c>
      <c r="P9" s="502" t="s">
        <v>56</v>
      </c>
      <c r="Q9" s="502" t="s">
        <v>46</v>
      </c>
      <c r="R9" s="258" t="s">
        <v>46</v>
      </c>
      <c r="S9" s="258" t="s">
        <v>46</v>
      </c>
      <c r="T9" s="553" t="s">
        <v>47</v>
      </c>
      <c r="U9" s="137"/>
      <c r="V9" s="420" t="s">
        <v>40</v>
      </c>
      <c r="W9" s="734" t="s">
        <v>781</v>
      </c>
    </row>
    <row r="10" spans="1:23" ht="25.5" customHeight="1">
      <c r="A10" s="103">
        <f>A9+1</f>
        <v>2</v>
      </c>
      <c r="B10" s="554">
        <v>1826268470</v>
      </c>
      <c r="C10" s="555" t="s">
        <v>454</v>
      </c>
      <c r="D10" s="556" t="s">
        <v>576</v>
      </c>
      <c r="E10" s="557" t="s">
        <v>588</v>
      </c>
      <c r="F10" s="220" t="s">
        <v>65</v>
      </c>
      <c r="G10" s="220" t="s">
        <v>45</v>
      </c>
      <c r="H10" s="109">
        <v>6.2</v>
      </c>
      <c r="I10" s="110">
        <v>7.4</v>
      </c>
      <c r="J10" s="110">
        <v>7.2</v>
      </c>
      <c r="K10" s="110">
        <v>5.5</v>
      </c>
      <c r="L10" s="110">
        <v>5.5</v>
      </c>
      <c r="M10" s="109">
        <v>6.6</v>
      </c>
      <c r="N10" s="109">
        <v>6.23</v>
      </c>
      <c r="O10" s="47">
        <v>2.36</v>
      </c>
      <c r="P10" s="508" t="s">
        <v>46</v>
      </c>
      <c r="Q10" s="508" t="s">
        <v>46</v>
      </c>
      <c r="R10" s="261" t="s">
        <v>46</v>
      </c>
      <c r="S10" s="261" t="s">
        <v>46</v>
      </c>
      <c r="T10" s="558" t="s">
        <v>47</v>
      </c>
      <c r="U10" s="114"/>
      <c r="V10" s="670" t="s">
        <v>48</v>
      </c>
      <c r="W10" s="671" t="s">
        <v>638</v>
      </c>
    </row>
    <row r="11" spans="1:23" ht="25.5" customHeight="1">
      <c r="A11" s="103">
        <f t="shared" ref="A11:A18" si="0">A10+1</f>
        <v>3</v>
      </c>
      <c r="B11" s="554">
        <v>1826268184</v>
      </c>
      <c r="C11" s="555" t="s">
        <v>577</v>
      </c>
      <c r="D11" s="556" t="s">
        <v>466</v>
      </c>
      <c r="E11" s="557" t="s">
        <v>589</v>
      </c>
      <c r="F11" s="220" t="s">
        <v>398</v>
      </c>
      <c r="G11" s="220" t="s">
        <v>45</v>
      </c>
      <c r="H11" s="109">
        <v>7.27</v>
      </c>
      <c r="I11" s="110">
        <v>6.5</v>
      </c>
      <c r="J11" s="110">
        <v>4.0999999999999996</v>
      </c>
      <c r="K11" s="110">
        <v>6.3</v>
      </c>
      <c r="L11" s="110">
        <v>9</v>
      </c>
      <c r="M11" s="109">
        <v>5.94</v>
      </c>
      <c r="N11" s="109">
        <v>7.17</v>
      </c>
      <c r="O11" s="47">
        <v>2.98</v>
      </c>
      <c r="P11" s="508" t="s">
        <v>46</v>
      </c>
      <c r="Q11" s="508" t="s">
        <v>46</v>
      </c>
      <c r="R11" s="261" t="s">
        <v>46</v>
      </c>
      <c r="S11" s="261" t="s">
        <v>46</v>
      </c>
      <c r="T11" s="558" t="s">
        <v>47</v>
      </c>
      <c r="U11" s="114"/>
      <c r="V11" s="420" t="s">
        <v>40</v>
      </c>
      <c r="W11" s="734" t="s">
        <v>781</v>
      </c>
    </row>
    <row r="12" spans="1:23" ht="25.5" customHeight="1">
      <c r="A12" s="103">
        <f t="shared" si="0"/>
        <v>4</v>
      </c>
      <c r="B12" s="554">
        <v>1826268487</v>
      </c>
      <c r="C12" s="555" t="s">
        <v>379</v>
      </c>
      <c r="D12" s="556" t="s">
        <v>578</v>
      </c>
      <c r="E12" s="557" t="s">
        <v>590</v>
      </c>
      <c r="F12" s="220" t="s">
        <v>60</v>
      </c>
      <c r="G12" s="220" t="s">
        <v>45</v>
      </c>
      <c r="H12" s="109">
        <v>6.08</v>
      </c>
      <c r="I12" s="110">
        <v>7.8</v>
      </c>
      <c r="J12" s="110">
        <v>5.8</v>
      </c>
      <c r="K12" s="110">
        <v>5.5</v>
      </c>
      <c r="L12" s="110">
        <v>7.3</v>
      </c>
      <c r="M12" s="109">
        <v>6.48</v>
      </c>
      <c r="N12" s="109">
        <v>6.11</v>
      </c>
      <c r="O12" s="47">
        <v>2.31</v>
      </c>
      <c r="P12" s="508" t="s">
        <v>56</v>
      </c>
      <c r="Q12" s="508" t="s">
        <v>46</v>
      </c>
      <c r="R12" s="261" t="s">
        <v>46</v>
      </c>
      <c r="S12" s="261">
        <v>0</v>
      </c>
      <c r="T12" s="558" t="s">
        <v>47</v>
      </c>
      <c r="U12" s="114"/>
      <c r="V12" s="420" t="s">
        <v>57</v>
      </c>
      <c r="W12" s="734" t="s">
        <v>781</v>
      </c>
    </row>
    <row r="13" spans="1:23" ht="25.5" customHeight="1">
      <c r="A13" s="103">
        <f t="shared" si="0"/>
        <v>5</v>
      </c>
      <c r="B13" s="554">
        <v>1826268451</v>
      </c>
      <c r="C13" s="555" t="s">
        <v>579</v>
      </c>
      <c r="D13" s="556" t="s">
        <v>154</v>
      </c>
      <c r="E13" s="557" t="s">
        <v>591</v>
      </c>
      <c r="F13" s="220" t="s">
        <v>101</v>
      </c>
      <c r="G13" s="220" t="s">
        <v>45</v>
      </c>
      <c r="H13" s="109">
        <v>6.69</v>
      </c>
      <c r="I13" s="110">
        <v>6.5</v>
      </c>
      <c r="J13" s="110">
        <v>7.4</v>
      </c>
      <c r="K13" s="110">
        <v>3.8</v>
      </c>
      <c r="L13" s="110">
        <v>5.5</v>
      </c>
      <c r="M13" s="109">
        <v>5.6</v>
      </c>
      <c r="N13" s="109">
        <v>6.61</v>
      </c>
      <c r="O13" s="47">
        <v>2.59</v>
      </c>
      <c r="P13" s="508" t="s">
        <v>56</v>
      </c>
      <c r="Q13" s="508" t="s">
        <v>56</v>
      </c>
      <c r="R13" s="261" t="s">
        <v>46</v>
      </c>
      <c r="S13" s="261" t="s">
        <v>46</v>
      </c>
      <c r="T13" s="558" t="s">
        <v>47</v>
      </c>
      <c r="U13" s="114"/>
      <c r="V13" s="420" t="s">
        <v>40</v>
      </c>
      <c r="W13" s="734" t="s">
        <v>781</v>
      </c>
    </row>
    <row r="14" spans="1:23" ht="25.5" customHeight="1">
      <c r="A14" s="103">
        <f t="shared" si="0"/>
        <v>6</v>
      </c>
      <c r="B14" s="554">
        <v>1826268082</v>
      </c>
      <c r="C14" s="555" t="s">
        <v>580</v>
      </c>
      <c r="D14" s="556" t="s">
        <v>356</v>
      </c>
      <c r="E14" s="557" t="s">
        <v>592</v>
      </c>
      <c r="F14" s="220" t="s">
        <v>51</v>
      </c>
      <c r="G14" s="220" t="s">
        <v>45</v>
      </c>
      <c r="H14" s="109">
        <v>6.46</v>
      </c>
      <c r="I14" s="110">
        <v>4.5</v>
      </c>
      <c r="J14" s="110">
        <v>0</v>
      </c>
      <c r="K14" s="110">
        <v>0</v>
      </c>
      <c r="L14" s="110">
        <v>0</v>
      </c>
      <c r="M14" s="109">
        <v>1.8</v>
      </c>
      <c r="N14" s="109">
        <v>6.12</v>
      </c>
      <c r="O14" s="47">
        <v>2.37</v>
      </c>
      <c r="P14" s="508" t="s">
        <v>56</v>
      </c>
      <c r="Q14" s="508" t="s">
        <v>46</v>
      </c>
      <c r="R14" s="261" t="s">
        <v>46</v>
      </c>
      <c r="S14" s="261" t="s">
        <v>46</v>
      </c>
      <c r="T14" s="558" t="s">
        <v>524</v>
      </c>
      <c r="U14" s="114"/>
      <c r="V14" s="420" t="s">
        <v>40</v>
      </c>
      <c r="W14" s="734" t="s">
        <v>781</v>
      </c>
    </row>
    <row r="15" spans="1:23" ht="25.5" customHeight="1">
      <c r="A15" s="103">
        <f t="shared" si="0"/>
        <v>7</v>
      </c>
      <c r="B15" s="554">
        <v>1826268132</v>
      </c>
      <c r="C15" s="555" t="s">
        <v>581</v>
      </c>
      <c r="D15" s="556" t="s">
        <v>125</v>
      </c>
      <c r="E15" s="557" t="s">
        <v>593</v>
      </c>
      <c r="F15" s="220" t="s">
        <v>65</v>
      </c>
      <c r="G15" s="220" t="s">
        <v>45</v>
      </c>
      <c r="H15" s="109">
        <v>6.35</v>
      </c>
      <c r="I15" s="110">
        <v>6.9</v>
      </c>
      <c r="J15" s="110">
        <v>5.5</v>
      </c>
      <c r="K15" s="110">
        <v>5.8</v>
      </c>
      <c r="L15" s="110">
        <v>7</v>
      </c>
      <c r="M15" s="109">
        <v>6.18</v>
      </c>
      <c r="N15" s="109">
        <v>6.34</v>
      </c>
      <c r="O15" s="47">
        <v>2.42</v>
      </c>
      <c r="P15" s="508" t="s">
        <v>56</v>
      </c>
      <c r="Q15" s="508" t="s">
        <v>46</v>
      </c>
      <c r="R15" s="261" t="s">
        <v>46</v>
      </c>
      <c r="S15" s="261" t="s">
        <v>46</v>
      </c>
      <c r="T15" s="558" t="s">
        <v>47</v>
      </c>
      <c r="U15" s="114"/>
      <c r="V15" s="420" t="s">
        <v>57</v>
      </c>
      <c r="W15" s="734" t="s">
        <v>781</v>
      </c>
    </row>
    <row r="16" spans="1:23" ht="25.5" customHeight="1">
      <c r="A16" s="132"/>
      <c r="B16" s="471" t="s">
        <v>366</v>
      </c>
      <c r="C16" s="200"/>
      <c r="D16" s="201"/>
      <c r="E16" s="492"/>
      <c r="F16" s="202"/>
      <c r="G16" s="324"/>
      <c r="H16" s="324"/>
      <c r="I16" s="324"/>
      <c r="J16" s="324"/>
      <c r="K16" s="324"/>
      <c r="L16" s="324"/>
      <c r="M16" s="324"/>
      <c r="N16" s="324"/>
      <c r="O16" s="324"/>
      <c r="P16" s="324"/>
      <c r="Q16" s="324"/>
      <c r="S16" s="324"/>
      <c r="T16" s="559"/>
      <c r="U16" s="324"/>
      <c r="V16" s="559"/>
    </row>
    <row r="17" spans="1:23" ht="25.5" customHeight="1">
      <c r="A17" s="103">
        <v>1</v>
      </c>
      <c r="B17" s="554">
        <v>1826268246</v>
      </c>
      <c r="C17" s="555" t="s">
        <v>582</v>
      </c>
      <c r="D17" s="556" t="s">
        <v>190</v>
      </c>
      <c r="E17" s="557" t="s">
        <v>594</v>
      </c>
      <c r="F17" s="220" t="s">
        <v>51</v>
      </c>
      <c r="G17" s="220" t="s">
        <v>45</v>
      </c>
      <c r="H17" s="109">
        <v>6.17</v>
      </c>
      <c r="I17" s="110">
        <v>7.3</v>
      </c>
      <c r="J17" s="110">
        <v>5.9</v>
      </c>
      <c r="K17" s="110">
        <v>5.5</v>
      </c>
      <c r="L17" s="110">
        <v>6</v>
      </c>
      <c r="M17" s="109">
        <v>6.3</v>
      </c>
      <c r="N17" s="109">
        <v>6.18</v>
      </c>
      <c r="O17" s="47">
        <v>2.38</v>
      </c>
      <c r="P17" s="508" t="s">
        <v>46</v>
      </c>
      <c r="Q17" s="508" t="s">
        <v>46</v>
      </c>
      <c r="R17" s="261" t="s">
        <v>46</v>
      </c>
      <c r="S17" s="261" t="s">
        <v>46</v>
      </c>
      <c r="T17" s="558" t="s">
        <v>47</v>
      </c>
      <c r="U17" s="519" t="s">
        <v>583</v>
      </c>
      <c r="V17" s="420" t="s">
        <v>57</v>
      </c>
      <c r="W17" s="734" t="s">
        <v>781</v>
      </c>
    </row>
    <row r="18" spans="1:23" ht="25.5" customHeight="1">
      <c r="A18" s="103">
        <f t="shared" si="0"/>
        <v>2</v>
      </c>
      <c r="B18" s="554">
        <v>1826268079</v>
      </c>
      <c r="C18" s="555" t="s">
        <v>269</v>
      </c>
      <c r="D18" s="556" t="s">
        <v>584</v>
      </c>
      <c r="E18" s="557" t="s">
        <v>595</v>
      </c>
      <c r="F18" s="220" t="s">
        <v>171</v>
      </c>
      <c r="G18" s="220" t="s">
        <v>45</v>
      </c>
      <c r="H18" s="109">
        <v>6.16</v>
      </c>
      <c r="I18" s="110">
        <v>7.5</v>
      </c>
      <c r="J18" s="110">
        <v>3.4</v>
      </c>
      <c r="K18" s="110">
        <v>1.9</v>
      </c>
      <c r="L18" s="110">
        <v>6</v>
      </c>
      <c r="M18" s="109">
        <v>4.4400000000000004</v>
      </c>
      <c r="N18" s="109">
        <v>6.03</v>
      </c>
      <c r="O18" s="47">
        <v>2.31</v>
      </c>
      <c r="P18" s="508" t="s">
        <v>46</v>
      </c>
      <c r="Q18" s="508" t="s">
        <v>56</v>
      </c>
      <c r="R18" s="261">
        <v>0</v>
      </c>
      <c r="S18" s="261" t="s">
        <v>46</v>
      </c>
      <c r="T18" s="558" t="s">
        <v>47</v>
      </c>
      <c r="U18" s="560" t="s">
        <v>585</v>
      </c>
      <c r="V18" s="420" t="s">
        <v>40</v>
      </c>
      <c r="W18" s="734" t="s">
        <v>781</v>
      </c>
    </row>
    <row r="19" spans="1:23" s="324" customFormat="1" ht="25.5" customHeight="1">
      <c r="A19" s="517"/>
      <c r="B19" s="517"/>
      <c r="C19" s="517"/>
      <c r="D19" s="517"/>
      <c r="E19" s="517"/>
      <c r="F19" s="517"/>
      <c r="G19" s="517"/>
      <c r="H19" s="517"/>
      <c r="I19" s="517"/>
      <c r="J19" s="517"/>
      <c r="K19" s="517"/>
      <c r="L19" s="517"/>
      <c r="M19" s="517"/>
      <c r="N19" s="517"/>
      <c r="O19" s="517"/>
      <c r="P19" s="520" t="s">
        <v>30</v>
      </c>
      <c r="Q19" s="561"/>
      <c r="R19" s="521"/>
      <c r="S19" s="517"/>
      <c r="T19" s="517"/>
      <c r="U19" s="517"/>
      <c r="V19" s="517"/>
    </row>
    <row r="20" spans="1:23" s="324" customFormat="1" ht="24" customHeight="1">
      <c r="A20" s="517"/>
      <c r="B20" s="517" t="s">
        <v>31</v>
      </c>
      <c r="C20" s="517"/>
      <c r="D20" s="517" t="s">
        <v>32</v>
      </c>
      <c r="E20" s="517"/>
      <c r="F20" s="517"/>
      <c r="G20" s="517"/>
      <c r="H20" s="517"/>
      <c r="I20" s="517"/>
      <c r="J20" s="517" t="s">
        <v>33</v>
      </c>
      <c r="K20" s="517"/>
      <c r="L20" s="517"/>
      <c r="M20" s="517"/>
      <c r="N20" s="517"/>
      <c r="O20" s="517"/>
      <c r="P20" s="517"/>
      <c r="Q20" s="517" t="s">
        <v>34</v>
      </c>
      <c r="R20" s="517"/>
      <c r="S20" s="517"/>
      <c r="T20" s="517"/>
      <c r="U20" s="517"/>
      <c r="V20" s="517"/>
    </row>
    <row r="21" spans="1:23" s="324" customFormat="1" ht="19.5" customHeight="1">
      <c r="A21" s="476"/>
      <c r="B21" s="476"/>
      <c r="C21" s="476"/>
      <c r="D21" s="476"/>
      <c r="E21" s="476"/>
      <c r="F21" s="476"/>
      <c r="G21" s="476"/>
      <c r="H21" s="476"/>
      <c r="I21" s="476"/>
      <c r="J21" s="476"/>
      <c r="K21" s="476"/>
      <c r="L21" s="476"/>
      <c r="M21" s="476"/>
      <c r="N21" s="476"/>
      <c r="O21" s="476"/>
      <c r="P21" s="476"/>
      <c r="Q21" s="476"/>
      <c r="R21" s="476"/>
      <c r="S21" s="476"/>
      <c r="T21" s="476"/>
      <c r="U21" s="476"/>
      <c r="V21" s="476"/>
    </row>
    <row r="22" spans="1:23" s="324" customFormat="1" ht="18.75" customHeight="1">
      <c r="A22" s="476"/>
      <c r="B22" s="476"/>
      <c r="C22" s="476"/>
      <c r="D22" s="476"/>
      <c r="E22" s="476"/>
      <c r="F22" s="476"/>
      <c r="G22" s="476"/>
      <c r="H22" s="476"/>
      <c r="I22" s="476"/>
      <c r="J22" s="476"/>
      <c r="K22" s="476"/>
      <c r="L22" s="476"/>
      <c r="M22" s="476"/>
      <c r="N22" s="476"/>
      <c r="O22" s="476"/>
      <c r="P22" s="476"/>
      <c r="Q22" s="476"/>
      <c r="R22" s="476"/>
      <c r="S22" s="476"/>
      <c r="T22" s="476"/>
      <c r="U22" s="476"/>
      <c r="V22" s="476"/>
    </row>
    <row r="23" spans="1:23" s="324" customFormat="1" ht="18.75" customHeight="1">
      <c r="A23" s="476"/>
      <c r="B23" s="476"/>
      <c r="C23" s="476"/>
      <c r="D23" s="476"/>
      <c r="E23" s="476"/>
      <c r="F23" s="476"/>
      <c r="G23" s="476"/>
      <c r="H23" s="476"/>
      <c r="I23" s="476"/>
      <c r="J23" s="476"/>
      <c r="K23" s="476"/>
      <c r="L23" s="476"/>
      <c r="M23" s="476"/>
      <c r="N23" s="476"/>
      <c r="O23" s="476"/>
      <c r="P23" s="476"/>
      <c r="Q23" s="476"/>
      <c r="R23" s="476"/>
      <c r="S23" s="476"/>
      <c r="T23" s="476"/>
      <c r="U23" s="476"/>
      <c r="V23" s="476"/>
    </row>
    <row r="24" spans="1:23" s="324" customFormat="1" ht="18.75" customHeight="1">
      <c r="A24" s="476"/>
      <c r="B24" s="476"/>
      <c r="C24" s="476"/>
      <c r="D24" s="476"/>
      <c r="E24" s="476"/>
      <c r="F24" s="476"/>
      <c r="G24" s="476"/>
      <c r="H24" s="476"/>
      <c r="I24" s="476"/>
      <c r="J24" s="476"/>
      <c r="K24" s="476"/>
      <c r="L24" s="476"/>
      <c r="M24" s="476"/>
      <c r="N24" s="476"/>
      <c r="O24" s="476"/>
      <c r="P24" s="476"/>
      <c r="Q24" s="476"/>
      <c r="R24" s="476"/>
      <c r="S24" s="476"/>
      <c r="T24" s="476"/>
      <c r="U24" s="476"/>
      <c r="V24" s="476"/>
    </row>
    <row r="25" spans="1:23" s="324" customFormat="1" ht="17.25" customHeight="1">
      <c r="A25" s="518"/>
      <c r="B25" s="518" t="s">
        <v>35</v>
      </c>
      <c r="C25" s="518"/>
      <c r="D25" s="518" t="s">
        <v>36</v>
      </c>
      <c r="E25" s="518"/>
      <c r="F25" s="518"/>
      <c r="G25" s="518"/>
      <c r="H25" s="518"/>
      <c r="I25" s="518"/>
      <c r="J25" s="518" t="s">
        <v>37</v>
      </c>
      <c r="K25" s="476"/>
      <c r="L25" s="518"/>
      <c r="M25" s="518"/>
      <c r="N25" s="476"/>
      <c r="O25" s="476"/>
      <c r="P25" s="476"/>
      <c r="Q25" s="476"/>
      <c r="R25" s="476"/>
      <c r="S25" s="476"/>
      <c r="T25" s="476"/>
      <c r="U25" s="476"/>
      <c r="V25" s="476"/>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M13">
    <cfRule type="cellIs" dxfId="176" priority="137" stopIfTrue="1" operator="lessThan">
      <formula>5.5</formula>
    </cfRule>
  </conditionalFormatting>
  <conditionalFormatting sqref="V9 V11:V12">
    <cfRule type="cellIs" dxfId="175" priority="136" operator="between">
      <formula>0</formula>
      <formula>3.9</formula>
    </cfRule>
  </conditionalFormatting>
  <conditionalFormatting sqref="P9:Q13 V9 V11:V12">
    <cfRule type="cellIs" dxfId="174" priority="135" operator="lessThan">
      <formula>5</formula>
    </cfRule>
  </conditionalFormatting>
  <conditionalFormatting sqref="P9:Q13 V9 V11:V12">
    <cfRule type="cellIs" dxfId="173" priority="134" stopIfTrue="1" operator="notEqual">
      <formula>"CNTN"</formula>
    </cfRule>
  </conditionalFormatting>
  <conditionalFormatting sqref="P9:Q13">
    <cfRule type="notContainsBlanks" dxfId="172" priority="132" stopIfTrue="1">
      <formula>LEN(TRIM(P9))&gt;0</formula>
    </cfRule>
    <cfRule type="cellIs" dxfId="171" priority="133" operator="between">
      <formula>0</formula>
      <formula>3.9</formula>
    </cfRule>
  </conditionalFormatting>
  <conditionalFormatting sqref="Q9:T10 Q11:S13 T11:T15 T17:T18">
    <cfRule type="notContainsBlanks" priority="131" stopIfTrue="1">
      <formula>LEN(TRIM(Q9))&gt;0</formula>
    </cfRule>
  </conditionalFormatting>
  <conditionalFormatting sqref="R9:T10 R11:S13 T11:T15 T17:T18">
    <cfRule type="cellIs" dxfId="170" priority="130" operator="equal">
      <formula>0</formula>
    </cfRule>
  </conditionalFormatting>
  <conditionalFormatting sqref="I14:M15 I17:M18">
    <cfRule type="cellIs" dxfId="169" priority="17" stopIfTrue="1" operator="lessThan">
      <formula>5.5</formula>
    </cfRule>
  </conditionalFormatting>
  <conditionalFormatting sqref="V15 V17">
    <cfRule type="cellIs" dxfId="168" priority="16" operator="between">
      <formula>0</formula>
      <formula>3.9</formula>
    </cfRule>
  </conditionalFormatting>
  <conditionalFormatting sqref="P14:Q15 V15 V17 P17:Q18">
    <cfRule type="cellIs" dxfId="167" priority="15" operator="lessThan">
      <formula>5</formula>
    </cfRule>
  </conditionalFormatting>
  <conditionalFormatting sqref="P14:Q15 V15 V17 P17:Q18">
    <cfRule type="cellIs" dxfId="166" priority="14" stopIfTrue="1" operator="notEqual">
      <formula>"CNTN"</formula>
    </cfRule>
  </conditionalFormatting>
  <conditionalFormatting sqref="P14:Q15 P17:Q18">
    <cfRule type="notContainsBlanks" dxfId="165" priority="12" stopIfTrue="1">
      <formula>LEN(TRIM(P14))&gt;0</formula>
    </cfRule>
    <cfRule type="cellIs" dxfId="164" priority="13" operator="between">
      <formula>0</formula>
      <formula>3.9</formula>
    </cfRule>
  </conditionalFormatting>
  <conditionalFormatting sqref="Q14:S15 Q17:S18">
    <cfRule type="notContainsBlanks" priority="11" stopIfTrue="1">
      <formula>LEN(TRIM(Q14))&gt;0</formula>
    </cfRule>
  </conditionalFormatting>
  <conditionalFormatting sqref="R14:S15 R17:S18">
    <cfRule type="cellIs" dxfId="163" priority="10" operator="equal">
      <formula>0</formula>
    </cfRule>
  </conditionalFormatting>
  <conditionalFormatting sqref="V13:V14">
    <cfRule type="cellIs" dxfId="162" priority="9" operator="between">
      <formula>0</formula>
      <formula>3.9</formula>
    </cfRule>
  </conditionalFormatting>
  <conditionalFormatting sqref="V13:V14">
    <cfRule type="cellIs" dxfId="161" priority="8" operator="lessThan">
      <formula>5</formula>
    </cfRule>
  </conditionalFormatting>
  <conditionalFormatting sqref="V13:V14">
    <cfRule type="cellIs" dxfId="160" priority="7" stopIfTrue="1" operator="notEqual">
      <formula>"CNTN"</formula>
    </cfRule>
  </conditionalFormatting>
  <conditionalFormatting sqref="V18">
    <cfRule type="cellIs" dxfId="159" priority="6" operator="between">
      <formula>0</formula>
      <formula>3.9</formula>
    </cfRule>
  </conditionalFormatting>
  <conditionalFormatting sqref="V18">
    <cfRule type="cellIs" dxfId="158" priority="5" operator="lessThan">
      <formula>5</formula>
    </cfRule>
  </conditionalFormatting>
  <conditionalFormatting sqref="V18">
    <cfRule type="cellIs" dxfId="157" priority="4" stopIfTrue="1" operator="notEqual">
      <formula>"CNTN"</formula>
    </cfRule>
  </conditionalFormatting>
  <conditionalFormatting sqref="V10">
    <cfRule type="cellIs" dxfId="156" priority="3" operator="between">
      <formula>0</formula>
      <formula>3.9</formula>
    </cfRule>
  </conditionalFormatting>
  <conditionalFormatting sqref="V10">
    <cfRule type="cellIs" dxfId="155" priority="2" operator="lessThan">
      <formula>5</formula>
    </cfRule>
  </conditionalFormatting>
  <conditionalFormatting sqref="V10">
    <cfRule type="cellIs" dxfId="154" priority="1" stopIfTrue="1" operator="notEqual">
      <formula>"CNTN"</formula>
    </cfRule>
  </conditionalFormatting>
  <pageMargins left="0.11811023622047245" right="0" top="3.937007874015748E-2" bottom="0" header="0" footer="0"/>
  <pageSetup paperSize="9" orientation="landscape" r:id="rId1"/>
  <headerFooter>
    <oddFooter>&amp;R&amp;P&amp;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W23"/>
  <sheetViews>
    <sheetView zoomScale="90" zoomScaleNormal="90" workbookViewId="0">
      <pane xSplit="4" ySplit="8" topLeftCell="E9" activePane="bottomRight" state="frozen"/>
      <selection activeCell="C5" sqref="C5:D7"/>
      <selection pane="topRight" activeCell="C5" sqref="C5:D7"/>
      <selection pane="bottomLeft" activeCell="C5" sqref="C5:D7"/>
      <selection pane="bottomRight" activeCell="W10" sqref="W10:W16"/>
    </sheetView>
  </sheetViews>
  <sheetFormatPr defaultColWidth="9" defaultRowHeight="21" customHeight="1"/>
  <cols>
    <col min="1" max="1" width="4.28515625" style="476" customWidth="1"/>
    <col min="2" max="2" width="10.85546875" style="476" customWidth="1"/>
    <col min="3" max="3" width="15.7109375" style="476" customWidth="1"/>
    <col min="4" max="4" width="6.140625" style="476" customWidth="1"/>
    <col min="5" max="5" width="10.42578125" style="476" customWidth="1"/>
    <col min="6" max="6" width="8.85546875" style="476" customWidth="1"/>
    <col min="7" max="7" width="4.42578125" style="476" customWidth="1"/>
    <col min="8" max="15" width="4.7109375" style="476" customWidth="1"/>
    <col min="16" max="16" width="3.7109375" style="476" customWidth="1"/>
    <col min="17" max="17" width="3.5703125" style="476" customWidth="1"/>
    <col min="18" max="19" width="4.140625" style="476" customWidth="1"/>
    <col min="20" max="20" width="6.42578125" style="476" customWidth="1"/>
    <col min="21" max="21" width="12.42578125" style="476" customWidth="1"/>
    <col min="22" max="22" width="11.140625" style="476" customWidth="1"/>
    <col min="23" max="16384" width="9" style="476"/>
  </cols>
  <sheetData>
    <row r="1" spans="1:23" s="473" customFormat="1" ht="23.25" customHeight="1">
      <c r="A1" s="473" t="s">
        <v>0</v>
      </c>
      <c r="D1" s="66"/>
      <c r="E1" s="67"/>
      <c r="F1" s="66"/>
      <c r="G1" s="66"/>
      <c r="H1" s="68"/>
      <c r="I1" s="68"/>
      <c r="J1" s="68"/>
      <c r="K1" s="68"/>
      <c r="L1" s="68" t="s">
        <v>1</v>
      </c>
      <c r="M1" s="68"/>
      <c r="N1" s="69"/>
      <c r="O1" s="69"/>
      <c r="P1" s="69"/>
      <c r="Q1" s="69"/>
      <c r="R1" s="69"/>
      <c r="S1" s="69"/>
      <c r="T1" s="69"/>
      <c r="U1" s="66"/>
      <c r="V1" s="66"/>
    </row>
    <row r="2" spans="1:23" s="473" customFormat="1" ht="24" customHeight="1">
      <c r="A2" s="473" t="s">
        <v>2</v>
      </c>
      <c r="D2" s="66"/>
      <c r="E2" s="71"/>
      <c r="F2" s="66"/>
      <c r="G2" s="66"/>
      <c r="H2" s="68"/>
      <c r="I2" s="68"/>
      <c r="J2" s="68"/>
      <c r="K2" s="68"/>
      <c r="L2" s="68" t="s">
        <v>3</v>
      </c>
      <c r="M2" s="68"/>
      <c r="N2" s="69"/>
      <c r="O2" s="69"/>
      <c r="P2" s="69"/>
      <c r="Q2" s="69"/>
      <c r="R2" s="69"/>
      <c r="S2" s="69"/>
      <c r="T2" s="69"/>
      <c r="U2" s="66"/>
      <c r="V2" s="66"/>
    </row>
    <row r="3" spans="1:23" s="473" customFormat="1" ht="23.25" customHeight="1">
      <c r="A3" s="66"/>
      <c r="B3" s="66"/>
      <c r="C3" s="66"/>
      <c r="D3" s="66"/>
      <c r="E3" s="71"/>
      <c r="F3" s="66"/>
      <c r="G3" s="66"/>
      <c r="H3" s="68"/>
      <c r="I3" s="68"/>
      <c r="J3" s="68"/>
      <c r="K3" s="68"/>
      <c r="L3" s="68" t="s">
        <v>596</v>
      </c>
      <c r="M3" s="68"/>
      <c r="N3" s="69"/>
      <c r="O3" s="69"/>
      <c r="P3" s="69"/>
      <c r="Q3" s="69"/>
      <c r="R3" s="69"/>
      <c r="S3" s="69"/>
      <c r="T3" s="69"/>
      <c r="U3" s="66"/>
      <c r="V3" s="66"/>
    </row>
    <row r="4" spans="1:23" s="548" customFormat="1" ht="6" customHeight="1">
      <c r="F4" s="548">
        <v>161</v>
      </c>
      <c r="G4" s="548">
        <v>160</v>
      </c>
      <c r="H4" s="548">
        <v>122</v>
      </c>
      <c r="I4" s="548">
        <v>125</v>
      </c>
      <c r="J4" s="548">
        <v>129</v>
      </c>
      <c r="K4" s="548">
        <v>133</v>
      </c>
      <c r="L4" s="548">
        <v>137</v>
      </c>
      <c r="M4" s="548">
        <v>138</v>
      </c>
      <c r="N4" s="548">
        <v>139</v>
      </c>
      <c r="O4" s="548">
        <v>44</v>
      </c>
      <c r="P4" s="548">
        <v>147</v>
      </c>
      <c r="Q4" s="548">
        <v>151</v>
      </c>
      <c r="R4" s="548">
        <v>142</v>
      </c>
      <c r="S4" s="548">
        <v>143</v>
      </c>
    </row>
    <row r="5" spans="1:23" ht="23.25" customHeight="1">
      <c r="A5" s="1012" t="s">
        <v>5</v>
      </c>
      <c r="B5" s="1013" t="s">
        <v>6</v>
      </c>
      <c r="C5" s="1014" t="s">
        <v>7</v>
      </c>
      <c r="D5" s="1015"/>
      <c r="E5" s="1016" t="s">
        <v>8</v>
      </c>
      <c r="F5" s="1012" t="s">
        <v>9</v>
      </c>
      <c r="G5" s="1008" t="s">
        <v>10</v>
      </c>
      <c r="H5" s="1007" t="s">
        <v>553</v>
      </c>
      <c r="I5" s="987" t="s">
        <v>13</v>
      </c>
      <c r="J5" s="987"/>
      <c r="K5" s="987"/>
      <c r="L5" s="987"/>
      <c r="M5" s="987"/>
      <c r="N5" s="1010" t="s">
        <v>334</v>
      </c>
      <c r="O5" s="1011"/>
      <c r="P5" s="1007" t="s">
        <v>15</v>
      </c>
      <c r="Q5" s="1007" t="s">
        <v>16</v>
      </c>
      <c r="R5" s="1007" t="s">
        <v>17</v>
      </c>
      <c r="S5" s="1007" t="s">
        <v>18</v>
      </c>
      <c r="T5" s="1007" t="s">
        <v>19</v>
      </c>
      <c r="U5" s="1008" t="s">
        <v>20</v>
      </c>
      <c r="V5" s="1008" t="s">
        <v>21</v>
      </c>
    </row>
    <row r="6" spans="1:23" ht="27" customHeight="1">
      <c r="A6" s="992"/>
      <c r="B6" s="996"/>
      <c r="C6" s="1000"/>
      <c r="D6" s="1001"/>
      <c r="E6" s="1005"/>
      <c r="F6" s="992"/>
      <c r="G6" s="992"/>
      <c r="H6" s="982"/>
      <c r="I6" s="982" t="s">
        <v>38</v>
      </c>
      <c r="J6" s="982" t="s">
        <v>511</v>
      </c>
      <c r="K6" s="982" t="s">
        <v>423</v>
      </c>
      <c r="L6" s="982" t="s">
        <v>25</v>
      </c>
      <c r="M6" s="1007" t="s">
        <v>26</v>
      </c>
      <c r="N6" s="990"/>
      <c r="O6" s="991"/>
      <c r="P6" s="982"/>
      <c r="Q6" s="982"/>
      <c r="R6" s="982"/>
      <c r="S6" s="982"/>
      <c r="T6" s="982"/>
      <c r="U6" s="985"/>
      <c r="V6" s="985"/>
    </row>
    <row r="7" spans="1:23" ht="21" customHeight="1">
      <c r="A7" s="993"/>
      <c r="B7" s="997"/>
      <c r="C7" s="1002"/>
      <c r="D7" s="1003"/>
      <c r="E7" s="1006"/>
      <c r="F7" s="993"/>
      <c r="G7" s="993"/>
      <c r="H7" s="983"/>
      <c r="I7" s="983"/>
      <c r="J7" s="983"/>
      <c r="K7" s="983"/>
      <c r="L7" s="983"/>
      <c r="M7" s="983"/>
      <c r="N7" s="76" t="s">
        <v>27</v>
      </c>
      <c r="O7" s="76" t="s">
        <v>28</v>
      </c>
      <c r="P7" s="983"/>
      <c r="Q7" s="983"/>
      <c r="R7" s="983"/>
      <c r="S7" s="983"/>
      <c r="T7" s="983"/>
      <c r="U7" s="986"/>
      <c r="V7" s="986"/>
    </row>
    <row r="8" spans="1:23" ht="27" customHeight="1">
      <c r="A8" s="488"/>
      <c r="B8" s="489" t="s">
        <v>408</v>
      </c>
      <c r="C8" s="490"/>
      <c r="D8" s="491"/>
      <c r="E8" s="492"/>
      <c r="F8" s="202"/>
      <c r="G8" s="202"/>
      <c r="H8" s="202">
        <v>163</v>
      </c>
      <c r="I8" s="202">
        <v>166</v>
      </c>
      <c r="J8" s="202">
        <v>170</v>
      </c>
      <c r="K8" s="202">
        <v>174</v>
      </c>
      <c r="L8" s="202">
        <v>178</v>
      </c>
      <c r="M8" s="202">
        <v>179</v>
      </c>
      <c r="N8" s="202">
        <v>180</v>
      </c>
      <c r="O8" s="202">
        <v>55</v>
      </c>
      <c r="P8" s="526">
        <v>188</v>
      </c>
      <c r="Q8" s="526">
        <v>192</v>
      </c>
      <c r="R8" s="204">
        <v>183</v>
      </c>
      <c r="S8" s="204">
        <v>184</v>
      </c>
      <c r="T8" s="204"/>
      <c r="U8" s="205"/>
      <c r="V8" s="206"/>
    </row>
    <row r="9" spans="1:23" ht="24" customHeight="1">
      <c r="A9" s="87">
        <v>1</v>
      </c>
      <c r="B9" s="417">
        <v>1827268675</v>
      </c>
      <c r="C9" s="550" t="s">
        <v>598</v>
      </c>
      <c r="D9" s="551" t="s">
        <v>572</v>
      </c>
      <c r="E9" s="552" t="s">
        <v>599</v>
      </c>
      <c r="F9" s="217" t="s">
        <v>51</v>
      </c>
      <c r="G9" s="217" t="s">
        <v>68</v>
      </c>
      <c r="H9" s="95">
        <v>7.32</v>
      </c>
      <c r="I9" s="96">
        <v>8.1</v>
      </c>
      <c r="J9" s="96">
        <v>8.1</v>
      </c>
      <c r="K9" s="96">
        <v>5.9</v>
      </c>
      <c r="L9" s="96">
        <v>6</v>
      </c>
      <c r="M9" s="95">
        <v>7.22</v>
      </c>
      <c r="N9" s="95">
        <v>7.32</v>
      </c>
      <c r="O9" s="32">
        <v>3.08</v>
      </c>
      <c r="P9" s="502" t="s">
        <v>46</v>
      </c>
      <c r="Q9" s="502" t="s">
        <v>46</v>
      </c>
      <c r="R9" s="258" t="s">
        <v>46</v>
      </c>
      <c r="S9" s="258" t="s">
        <v>46</v>
      </c>
      <c r="T9" s="217" t="s">
        <v>85</v>
      </c>
      <c r="U9" s="137"/>
      <c r="V9" s="670" t="s">
        <v>48</v>
      </c>
      <c r="W9" s="671" t="s">
        <v>638</v>
      </c>
    </row>
    <row r="10" spans="1:23" ht="24" customHeight="1">
      <c r="A10" s="103">
        <f>A9+1</f>
        <v>2</v>
      </c>
      <c r="B10" s="419">
        <v>1826268698</v>
      </c>
      <c r="C10" s="555" t="s">
        <v>600</v>
      </c>
      <c r="D10" s="556" t="s">
        <v>70</v>
      </c>
      <c r="E10" s="557" t="s">
        <v>601</v>
      </c>
      <c r="F10" s="220" t="s">
        <v>51</v>
      </c>
      <c r="G10" s="220" t="s">
        <v>45</v>
      </c>
      <c r="H10" s="109">
        <v>6.34</v>
      </c>
      <c r="I10" s="110">
        <v>8</v>
      </c>
      <c r="J10" s="110">
        <v>5.5</v>
      </c>
      <c r="K10" s="110">
        <v>3.9</v>
      </c>
      <c r="L10" s="110">
        <v>8</v>
      </c>
      <c r="M10" s="109">
        <v>5.86</v>
      </c>
      <c r="N10" s="109">
        <v>6.31</v>
      </c>
      <c r="O10" s="47">
        <v>2.42</v>
      </c>
      <c r="P10" s="508" t="s">
        <v>46</v>
      </c>
      <c r="Q10" s="508" t="s">
        <v>56</v>
      </c>
      <c r="R10" s="261" t="s">
        <v>46</v>
      </c>
      <c r="S10" s="261" t="s">
        <v>46</v>
      </c>
      <c r="T10" s="220" t="s">
        <v>47</v>
      </c>
      <c r="U10" s="114"/>
      <c r="V10" s="420" t="s">
        <v>40</v>
      </c>
      <c r="W10" s="734" t="s">
        <v>781</v>
      </c>
    </row>
    <row r="11" spans="1:23" ht="24" customHeight="1">
      <c r="A11" s="103">
        <f t="shared" ref="A11:A16" si="0">A10+1</f>
        <v>3</v>
      </c>
      <c r="B11" s="419">
        <v>1826268681</v>
      </c>
      <c r="C11" s="555" t="s">
        <v>42</v>
      </c>
      <c r="D11" s="556" t="s">
        <v>369</v>
      </c>
      <c r="E11" s="557" t="s">
        <v>602</v>
      </c>
      <c r="F11" s="220" t="s">
        <v>104</v>
      </c>
      <c r="G11" s="220" t="s">
        <v>45</v>
      </c>
      <c r="H11" s="109">
        <v>6.32</v>
      </c>
      <c r="I11" s="110">
        <v>8</v>
      </c>
      <c r="J11" s="110">
        <v>6.9</v>
      </c>
      <c r="K11" s="110">
        <v>3.8</v>
      </c>
      <c r="L11" s="110">
        <v>8.3000000000000007</v>
      </c>
      <c r="M11" s="109">
        <v>6.1</v>
      </c>
      <c r="N11" s="109">
        <v>6.31</v>
      </c>
      <c r="O11" s="47">
        <v>2.39</v>
      </c>
      <c r="P11" s="508" t="s">
        <v>56</v>
      </c>
      <c r="Q11" s="508" t="s">
        <v>46</v>
      </c>
      <c r="R11" s="261" t="s">
        <v>46</v>
      </c>
      <c r="S11" s="261" t="s">
        <v>46</v>
      </c>
      <c r="T11" s="220" t="s">
        <v>54</v>
      </c>
      <c r="U11" s="114"/>
      <c r="V11" s="420" t="s">
        <v>40</v>
      </c>
      <c r="W11" s="734" t="s">
        <v>781</v>
      </c>
    </row>
    <row r="12" spans="1:23" ht="24" customHeight="1">
      <c r="A12" s="103">
        <f t="shared" si="0"/>
        <v>4</v>
      </c>
      <c r="B12" s="419">
        <v>1826268691</v>
      </c>
      <c r="C12" s="555" t="s">
        <v>277</v>
      </c>
      <c r="D12" s="556" t="s">
        <v>154</v>
      </c>
      <c r="E12" s="557" t="s">
        <v>603</v>
      </c>
      <c r="F12" s="220" t="s">
        <v>65</v>
      </c>
      <c r="G12" s="220" t="s">
        <v>45</v>
      </c>
      <c r="H12" s="109">
        <v>6.56</v>
      </c>
      <c r="I12" s="110">
        <v>8</v>
      </c>
      <c r="J12" s="110">
        <v>6</v>
      </c>
      <c r="K12" s="110">
        <v>4.3</v>
      </c>
      <c r="L12" s="110">
        <v>8</v>
      </c>
      <c r="M12" s="109">
        <v>6.12</v>
      </c>
      <c r="N12" s="109">
        <v>6.54</v>
      </c>
      <c r="O12" s="47">
        <v>2.57</v>
      </c>
      <c r="P12" s="508" t="s">
        <v>46</v>
      </c>
      <c r="Q12" s="508" t="s">
        <v>46</v>
      </c>
      <c r="R12" s="261" t="s">
        <v>46</v>
      </c>
      <c r="S12" s="261" t="s">
        <v>46</v>
      </c>
      <c r="T12" s="220" t="s">
        <v>47</v>
      </c>
      <c r="U12" s="114"/>
      <c r="V12" s="420" t="s">
        <v>40</v>
      </c>
      <c r="W12" s="734" t="s">
        <v>781</v>
      </c>
    </row>
    <row r="13" spans="1:23" ht="24" customHeight="1">
      <c r="A13" s="103">
        <f t="shared" si="0"/>
        <v>5</v>
      </c>
      <c r="B13" s="419">
        <v>1826268687</v>
      </c>
      <c r="C13" s="555" t="s">
        <v>151</v>
      </c>
      <c r="D13" s="556" t="s">
        <v>374</v>
      </c>
      <c r="E13" s="557" t="s">
        <v>604</v>
      </c>
      <c r="F13" s="220" t="s">
        <v>65</v>
      </c>
      <c r="G13" s="220" t="s">
        <v>45</v>
      </c>
      <c r="H13" s="109">
        <v>6.4</v>
      </c>
      <c r="I13" s="110">
        <v>7.8</v>
      </c>
      <c r="J13" s="110">
        <v>8.1</v>
      </c>
      <c r="K13" s="110">
        <v>4</v>
      </c>
      <c r="L13" s="110">
        <v>5.5</v>
      </c>
      <c r="M13" s="109">
        <v>6.34</v>
      </c>
      <c r="N13" s="109">
        <v>6.4</v>
      </c>
      <c r="O13" s="47">
        <v>2.4900000000000002</v>
      </c>
      <c r="P13" s="508" t="s">
        <v>46</v>
      </c>
      <c r="Q13" s="508" t="s">
        <v>46</v>
      </c>
      <c r="R13" s="261" t="s">
        <v>46</v>
      </c>
      <c r="S13" s="261" t="s">
        <v>46</v>
      </c>
      <c r="T13" s="220" t="s">
        <v>47</v>
      </c>
      <c r="U13" s="114"/>
      <c r="V13" s="420" t="s">
        <v>40</v>
      </c>
      <c r="W13" s="734" t="s">
        <v>781</v>
      </c>
    </row>
    <row r="14" spans="1:23" ht="24" customHeight="1">
      <c r="A14" s="103">
        <f t="shared" si="0"/>
        <v>6</v>
      </c>
      <c r="B14" s="419">
        <v>1826268685</v>
      </c>
      <c r="C14" s="555" t="s">
        <v>354</v>
      </c>
      <c r="D14" s="556" t="s">
        <v>125</v>
      </c>
      <c r="E14" s="557" t="s">
        <v>605</v>
      </c>
      <c r="F14" s="220" t="s">
        <v>398</v>
      </c>
      <c r="G14" s="220" t="s">
        <v>45</v>
      </c>
      <c r="H14" s="109">
        <v>6.11</v>
      </c>
      <c r="I14" s="110">
        <v>7</v>
      </c>
      <c r="J14" s="110">
        <v>6.4</v>
      </c>
      <c r="K14" s="110">
        <v>4.3</v>
      </c>
      <c r="L14" s="110">
        <v>5.5</v>
      </c>
      <c r="M14" s="109">
        <v>5.8</v>
      </c>
      <c r="N14" s="109">
        <v>6.09</v>
      </c>
      <c r="O14" s="47">
        <v>2.2400000000000002</v>
      </c>
      <c r="P14" s="508" t="s">
        <v>46</v>
      </c>
      <c r="Q14" s="508" t="s">
        <v>56</v>
      </c>
      <c r="R14" s="261" t="s">
        <v>46</v>
      </c>
      <c r="S14" s="261" t="s">
        <v>46</v>
      </c>
      <c r="T14" s="220" t="s">
        <v>47</v>
      </c>
      <c r="U14" s="114"/>
      <c r="V14" s="420" t="s">
        <v>40</v>
      </c>
      <c r="W14" s="734" t="s">
        <v>781</v>
      </c>
    </row>
    <row r="15" spans="1:23" ht="24" customHeight="1">
      <c r="A15" s="103">
        <f t="shared" si="0"/>
        <v>7</v>
      </c>
      <c r="B15" s="419">
        <v>1826268688</v>
      </c>
      <c r="C15" s="555" t="s">
        <v>371</v>
      </c>
      <c r="D15" s="556" t="s">
        <v>575</v>
      </c>
      <c r="E15" s="557" t="s">
        <v>606</v>
      </c>
      <c r="F15" s="220" t="s">
        <v>65</v>
      </c>
      <c r="G15" s="220" t="s">
        <v>45</v>
      </c>
      <c r="H15" s="109">
        <v>6.16</v>
      </c>
      <c r="I15" s="110">
        <v>7.4</v>
      </c>
      <c r="J15" s="110">
        <v>2.2000000000000002</v>
      </c>
      <c r="K15" s="110">
        <v>3</v>
      </c>
      <c r="L15" s="110">
        <v>6</v>
      </c>
      <c r="M15" s="109">
        <v>4.5999999999999996</v>
      </c>
      <c r="N15" s="109">
        <v>6.08</v>
      </c>
      <c r="O15" s="47">
        <v>2.2799999999999998</v>
      </c>
      <c r="P15" s="508" t="s">
        <v>56</v>
      </c>
      <c r="Q15" s="508" t="s">
        <v>56</v>
      </c>
      <c r="R15" s="261" t="s">
        <v>46</v>
      </c>
      <c r="S15" s="261" t="s">
        <v>46</v>
      </c>
      <c r="T15" s="220" t="s">
        <v>47</v>
      </c>
      <c r="U15" s="114"/>
      <c r="V15" s="420" t="s">
        <v>40</v>
      </c>
      <c r="W15" s="734" t="s">
        <v>781</v>
      </c>
    </row>
    <row r="16" spans="1:23" ht="24" customHeight="1">
      <c r="A16" s="103">
        <f t="shared" si="0"/>
        <v>8</v>
      </c>
      <c r="B16" s="419">
        <v>1826268682</v>
      </c>
      <c r="C16" s="555" t="s">
        <v>607</v>
      </c>
      <c r="D16" s="556" t="s">
        <v>74</v>
      </c>
      <c r="E16" s="557" t="s">
        <v>608</v>
      </c>
      <c r="F16" s="220" t="s">
        <v>51</v>
      </c>
      <c r="G16" s="220" t="s">
        <v>45</v>
      </c>
      <c r="H16" s="109">
        <v>6.04</v>
      </c>
      <c r="I16" s="110">
        <v>8.5</v>
      </c>
      <c r="J16" s="110">
        <v>4</v>
      </c>
      <c r="K16" s="110">
        <v>3</v>
      </c>
      <c r="L16" s="110">
        <v>5.5</v>
      </c>
      <c r="M16" s="109">
        <v>5.4</v>
      </c>
      <c r="N16" s="109">
        <v>6.01</v>
      </c>
      <c r="O16" s="47">
        <v>2.23</v>
      </c>
      <c r="P16" s="508" t="s">
        <v>56</v>
      </c>
      <c r="Q16" s="508" t="s">
        <v>56</v>
      </c>
      <c r="R16" s="261" t="s">
        <v>46</v>
      </c>
      <c r="S16" s="261" t="s">
        <v>46</v>
      </c>
      <c r="T16" s="220" t="s">
        <v>47</v>
      </c>
      <c r="U16" s="114"/>
      <c r="V16" s="420" t="s">
        <v>40</v>
      </c>
      <c r="W16" s="734" t="s">
        <v>781</v>
      </c>
    </row>
    <row r="17" spans="1:18" s="517" customFormat="1" ht="24.75" customHeight="1">
      <c r="P17" s="520" t="s">
        <v>597</v>
      </c>
      <c r="Q17" s="561"/>
      <c r="R17" s="521"/>
    </row>
    <row r="18" spans="1:18" s="517" customFormat="1" ht="23.25" customHeight="1">
      <c r="B18" s="517" t="s">
        <v>31</v>
      </c>
      <c r="D18" s="517" t="s">
        <v>32</v>
      </c>
      <c r="I18" s="517" t="s">
        <v>33</v>
      </c>
      <c r="Q18" s="517" t="s">
        <v>34</v>
      </c>
    </row>
    <row r="23" spans="1:18" ht="21" customHeight="1">
      <c r="A23" s="518"/>
      <c r="B23" s="518" t="s">
        <v>35</v>
      </c>
      <c r="C23" s="518"/>
      <c r="D23" s="518" t="s">
        <v>36</v>
      </c>
      <c r="E23" s="518"/>
      <c r="F23" s="518"/>
      <c r="G23" s="518"/>
      <c r="H23" s="518"/>
      <c r="I23" s="518" t="s">
        <v>37</v>
      </c>
      <c r="L23" s="518"/>
      <c r="M23" s="518"/>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L16">
    <cfRule type="cellIs" dxfId="153" priority="35" stopIfTrue="1" operator="lessThan">
      <formula>5.5</formula>
    </cfRule>
  </conditionalFormatting>
  <conditionalFormatting sqref="V10:V16">
    <cfRule type="cellIs" dxfId="152" priority="34" operator="between">
      <formula>0</formula>
      <formula>3.9</formula>
    </cfRule>
  </conditionalFormatting>
  <conditionalFormatting sqref="P9:Q16 V10:V16">
    <cfRule type="cellIs" dxfId="151" priority="33" operator="lessThan">
      <formula>5</formula>
    </cfRule>
  </conditionalFormatting>
  <conditionalFormatting sqref="P9:Q16 V10:V16">
    <cfRule type="cellIs" dxfId="150" priority="32" stopIfTrue="1" operator="notEqual">
      <formula>"CNTN"</formula>
    </cfRule>
  </conditionalFormatting>
  <conditionalFormatting sqref="P9:Q16">
    <cfRule type="notContainsBlanks" dxfId="149" priority="30" stopIfTrue="1">
      <formula>LEN(TRIM(P9))&gt;0</formula>
    </cfRule>
    <cfRule type="cellIs" dxfId="148" priority="31" operator="between">
      <formula>0</formula>
      <formula>3.9</formula>
    </cfRule>
  </conditionalFormatting>
  <conditionalFormatting sqref="P9:S16">
    <cfRule type="notContainsBlanks" priority="29" stopIfTrue="1">
      <formula>LEN(TRIM(P9))&gt;0</formula>
    </cfRule>
  </conditionalFormatting>
  <conditionalFormatting sqref="R9:S16">
    <cfRule type="cellIs" dxfId="147" priority="28" operator="equal">
      <formula>0</formula>
    </cfRule>
  </conditionalFormatting>
  <conditionalFormatting sqref="V9">
    <cfRule type="cellIs" dxfId="146" priority="3" operator="between">
      <formula>0</formula>
      <formula>3.9</formula>
    </cfRule>
  </conditionalFormatting>
  <conditionalFormatting sqref="V9">
    <cfRule type="cellIs" dxfId="145" priority="2" operator="lessThan">
      <formula>5</formula>
    </cfRule>
  </conditionalFormatting>
  <conditionalFormatting sqref="V9">
    <cfRule type="cellIs" dxfId="144" priority="1" stopIfTrue="1" operator="notEqual">
      <formula>"CNTN"</formula>
    </cfRule>
  </conditionalFormatting>
  <pageMargins left="0.11811023622047245" right="0" top="0" bottom="0" header="0" footer="0"/>
  <pageSetup paperSize="9" orientation="landscape" r:id="rId1"/>
  <headerFooter>
    <oddFooter>&amp;R&amp;P&amp;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Y16"/>
  <sheetViews>
    <sheetView zoomScale="90" zoomScaleNormal="90" workbookViewId="0">
      <selection activeCell="W9" sqref="W9"/>
    </sheetView>
  </sheetViews>
  <sheetFormatPr defaultColWidth="9" defaultRowHeight="21" customHeight="1"/>
  <cols>
    <col min="1" max="1" width="4.140625" style="9" customWidth="1"/>
    <col min="2" max="2" width="11" style="9" customWidth="1"/>
    <col min="3" max="3" width="14" style="9" customWidth="1"/>
    <col min="4" max="4" width="6.42578125" style="9" customWidth="1"/>
    <col min="5" max="5" width="10.7109375" style="9" customWidth="1"/>
    <col min="6" max="6" width="9.140625" style="9" customWidth="1"/>
    <col min="7" max="7" width="4.42578125" style="9" customWidth="1"/>
    <col min="8" max="15" width="4.7109375" style="9" customWidth="1"/>
    <col min="16" max="19" width="4.140625" style="9" customWidth="1"/>
    <col min="20" max="20" width="7" style="9" customWidth="1"/>
    <col min="21" max="21" width="11.5703125" style="9" customWidth="1"/>
    <col min="22" max="22" width="10.42578125" style="9" customWidth="1"/>
    <col min="23" max="23" width="10.85546875" style="9" customWidth="1"/>
    <col min="24" max="24" width="9.7109375" style="9" customWidth="1"/>
    <col min="25" max="25" width="6.42578125" style="9" customWidth="1"/>
    <col min="26" max="29" width="8" style="9" customWidth="1"/>
    <col min="30" max="16384" width="9" style="9"/>
  </cols>
  <sheetData>
    <row r="1" spans="1:25" s="1" customFormat="1" ht="28.5" customHeight="1">
      <c r="A1" s="1" t="s">
        <v>0</v>
      </c>
      <c r="D1" s="2"/>
      <c r="E1" s="3"/>
      <c r="F1" s="2"/>
      <c r="G1" s="2"/>
      <c r="H1" s="4"/>
      <c r="I1" s="4"/>
      <c r="J1" s="4"/>
      <c r="K1" s="4"/>
      <c r="L1" s="4" t="s">
        <v>1</v>
      </c>
      <c r="M1" s="4"/>
      <c r="N1" s="5"/>
      <c r="O1" s="5"/>
      <c r="P1" s="5"/>
      <c r="Q1" s="5"/>
      <c r="R1" s="5"/>
      <c r="S1" s="5"/>
      <c r="T1" s="5"/>
      <c r="U1" s="2"/>
      <c r="V1" s="2"/>
    </row>
    <row r="2" spans="1:25" s="1" customFormat="1" ht="24" customHeight="1">
      <c r="A2" s="1" t="s">
        <v>2</v>
      </c>
      <c r="D2" s="2"/>
      <c r="E2" s="6"/>
      <c r="F2" s="2"/>
      <c r="G2" s="2"/>
      <c r="H2" s="4"/>
      <c r="I2" s="4"/>
      <c r="J2" s="4"/>
      <c r="K2" s="4"/>
      <c r="L2" s="4" t="s">
        <v>609</v>
      </c>
      <c r="M2" s="4"/>
      <c r="N2" s="5"/>
      <c r="O2" s="5"/>
      <c r="P2" s="5"/>
      <c r="Q2" s="5"/>
      <c r="R2" s="5"/>
      <c r="S2" s="5"/>
      <c r="T2" s="5"/>
      <c r="U2" s="2"/>
      <c r="V2" s="2"/>
    </row>
    <row r="3" spans="1:25" s="1" customFormat="1" ht="25.5" customHeight="1">
      <c r="A3" s="2"/>
      <c r="B3" s="2"/>
      <c r="C3" s="2"/>
      <c r="D3" s="2"/>
      <c r="E3" s="6"/>
      <c r="F3" s="2"/>
      <c r="G3" s="2"/>
      <c r="H3" s="4"/>
      <c r="I3" s="4"/>
      <c r="J3" s="4"/>
      <c r="K3" s="4"/>
      <c r="L3" s="4" t="s">
        <v>610</v>
      </c>
      <c r="M3" s="4"/>
      <c r="N3" s="5"/>
      <c r="O3" s="5"/>
      <c r="P3" s="5"/>
      <c r="Q3" s="5"/>
      <c r="R3" s="5"/>
      <c r="S3" s="5"/>
      <c r="T3" s="5"/>
      <c r="U3" s="2"/>
      <c r="V3" s="2"/>
    </row>
    <row r="4" spans="1:25" s="7" customFormat="1" ht="5.25" customHeight="1">
      <c r="F4" s="7">
        <v>161</v>
      </c>
      <c r="G4" s="7">
        <v>160</v>
      </c>
      <c r="H4" s="7">
        <v>122</v>
      </c>
      <c r="I4" s="7">
        <v>125</v>
      </c>
      <c r="J4" s="7">
        <v>129</v>
      </c>
      <c r="K4" s="7">
        <v>133</v>
      </c>
      <c r="L4" s="7">
        <v>137</v>
      </c>
      <c r="M4" s="7">
        <v>138</v>
      </c>
      <c r="N4" s="7">
        <v>139</v>
      </c>
      <c r="O4" s="7">
        <v>44</v>
      </c>
      <c r="P4" s="7">
        <v>147</v>
      </c>
      <c r="Q4" s="7">
        <v>151</v>
      </c>
      <c r="R4" s="7">
        <v>142</v>
      </c>
      <c r="S4" s="7">
        <v>143</v>
      </c>
    </row>
    <row r="5" spans="1:25" ht="20.25" customHeight="1">
      <c r="A5" s="1022" t="s">
        <v>5</v>
      </c>
      <c r="B5" s="1023" t="s">
        <v>6</v>
      </c>
      <c r="C5" s="1024" t="s">
        <v>7</v>
      </c>
      <c r="D5" s="1025"/>
      <c r="E5" s="1026" t="s">
        <v>8</v>
      </c>
      <c r="F5" s="1022" t="s">
        <v>9</v>
      </c>
      <c r="G5" s="1017" t="s">
        <v>10</v>
      </c>
      <c r="H5" s="1019" t="s">
        <v>611</v>
      </c>
      <c r="I5" s="956" t="s">
        <v>13</v>
      </c>
      <c r="J5" s="956"/>
      <c r="K5" s="956"/>
      <c r="L5" s="956"/>
      <c r="M5" s="956"/>
      <c r="N5" s="1020" t="s">
        <v>612</v>
      </c>
      <c r="O5" s="1021"/>
      <c r="P5" s="1019" t="s">
        <v>15</v>
      </c>
      <c r="Q5" s="1019" t="s">
        <v>16</v>
      </c>
      <c r="R5" s="1019" t="s">
        <v>17</v>
      </c>
      <c r="S5" s="1019" t="s">
        <v>18</v>
      </c>
      <c r="T5" s="1019" t="s">
        <v>19</v>
      </c>
      <c r="U5" s="1017" t="s">
        <v>20</v>
      </c>
      <c r="V5" s="1017" t="s">
        <v>21</v>
      </c>
    </row>
    <row r="6" spans="1:25" ht="27" customHeight="1">
      <c r="A6" s="950"/>
      <c r="B6" s="959"/>
      <c r="C6" s="963"/>
      <c r="D6" s="964"/>
      <c r="E6" s="947"/>
      <c r="F6" s="950"/>
      <c r="G6" s="950"/>
      <c r="H6" s="954"/>
      <c r="I6" s="954" t="s">
        <v>38</v>
      </c>
      <c r="J6" s="954" t="s">
        <v>511</v>
      </c>
      <c r="K6" s="954" t="s">
        <v>423</v>
      </c>
      <c r="L6" s="954" t="s">
        <v>25</v>
      </c>
      <c r="M6" s="1019" t="s">
        <v>26</v>
      </c>
      <c r="N6" s="971"/>
      <c r="O6" s="972"/>
      <c r="P6" s="954"/>
      <c r="Q6" s="954"/>
      <c r="R6" s="954"/>
      <c r="S6" s="954"/>
      <c r="T6" s="954"/>
      <c r="U6" s="967"/>
      <c r="V6" s="967"/>
    </row>
    <row r="7" spans="1:25" ht="25.5" customHeight="1">
      <c r="A7" s="951"/>
      <c r="B7" s="960"/>
      <c r="C7" s="965"/>
      <c r="D7" s="966"/>
      <c r="E7" s="948"/>
      <c r="F7" s="951"/>
      <c r="G7" s="951"/>
      <c r="H7" s="955"/>
      <c r="I7" s="955"/>
      <c r="J7" s="955"/>
      <c r="K7" s="955"/>
      <c r="L7" s="955"/>
      <c r="M7" s="955"/>
      <c r="N7" s="348" t="s">
        <v>27</v>
      </c>
      <c r="O7" s="348" t="s">
        <v>28</v>
      </c>
      <c r="P7" s="955"/>
      <c r="Q7" s="955"/>
      <c r="R7" s="955"/>
      <c r="S7" s="955"/>
      <c r="T7" s="955"/>
      <c r="U7" s="968"/>
      <c r="V7" s="968"/>
      <c r="X7" s="363"/>
      <c r="Y7" s="363"/>
    </row>
    <row r="8" spans="1:25" ht="33" customHeight="1">
      <c r="A8" s="364"/>
      <c r="B8" s="563" t="s">
        <v>366</v>
      </c>
      <c r="C8" s="365"/>
      <c r="D8" s="366"/>
      <c r="E8" s="367"/>
      <c r="F8" s="368"/>
      <c r="G8" s="16"/>
      <c r="H8" s="16">
        <v>122</v>
      </c>
      <c r="I8" s="16">
        <v>125</v>
      </c>
      <c r="J8" s="16">
        <v>129</v>
      </c>
      <c r="K8" s="16">
        <v>133</v>
      </c>
      <c r="L8" s="16">
        <v>137</v>
      </c>
      <c r="M8" s="16">
        <v>138</v>
      </c>
      <c r="N8" s="16">
        <v>139</v>
      </c>
      <c r="O8" s="16"/>
      <c r="P8" s="17">
        <v>147</v>
      </c>
      <c r="Q8" s="17">
        <v>151</v>
      </c>
      <c r="R8" s="18">
        <v>142</v>
      </c>
      <c r="S8" s="18">
        <v>143</v>
      </c>
      <c r="T8" s="18"/>
      <c r="U8" s="19"/>
      <c r="V8" s="20"/>
      <c r="W8" s="364"/>
      <c r="X8" s="21"/>
      <c r="Y8" s="37"/>
    </row>
    <row r="9" spans="1:25" ht="30" customHeight="1">
      <c r="A9" s="564">
        <f t="shared" ref="A9" si="0">A8+1</f>
        <v>1</v>
      </c>
      <c r="B9" s="565">
        <v>1827257959</v>
      </c>
      <c r="C9" s="566" t="s">
        <v>312</v>
      </c>
      <c r="D9" s="567" t="s">
        <v>586</v>
      </c>
      <c r="E9" s="227" t="s">
        <v>614</v>
      </c>
      <c r="F9" s="568" t="s">
        <v>65</v>
      </c>
      <c r="G9" s="568" t="s">
        <v>68</v>
      </c>
      <c r="H9" s="569">
        <v>5.54</v>
      </c>
      <c r="I9" s="570">
        <v>6.8</v>
      </c>
      <c r="J9" s="570">
        <v>6.8</v>
      </c>
      <c r="K9" s="570">
        <v>5.8</v>
      </c>
      <c r="L9" s="570">
        <v>0</v>
      </c>
      <c r="M9" s="569">
        <v>6.4</v>
      </c>
      <c r="N9" s="569">
        <v>5.6</v>
      </c>
      <c r="O9" s="571">
        <v>1.9</v>
      </c>
      <c r="P9" s="572" t="s">
        <v>46</v>
      </c>
      <c r="Q9" s="572" t="s">
        <v>46</v>
      </c>
      <c r="R9" s="573" t="s">
        <v>46</v>
      </c>
      <c r="S9" s="573" t="s">
        <v>46</v>
      </c>
      <c r="T9" s="574" t="s">
        <v>85</v>
      </c>
      <c r="U9" s="575" t="s">
        <v>613</v>
      </c>
      <c r="V9" s="304" t="s">
        <v>40</v>
      </c>
      <c r="W9" s="734" t="s">
        <v>781</v>
      </c>
      <c r="X9" s="37"/>
    </row>
    <row r="10" spans="1:25" s="51" customFormat="1" ht="21" customHeight="1">
      <c r="P10" s="52" t="s">
        <v>437</v>
      </c>
      <c r="Q10" s="9"/>
    </row>
    <row r="11" spans="1:25" s="51" customFormat="1" ht="28.5" customHeight="1">
      <c r="B11" s="51" t="s">
        <v>31</v>
      </c>
      <c r="E11" s="51" t="s">
        <v>32</v>
      </c>
      <c r="J11" s="51" t="s">
        <v>33</v>
      </c>
      <c r="Q11" s="51" t="s">
        <v>34</v>
      </c>
    </row>
    <row r="12" spans="1:25" ht="18" customHeight="1"/>
    <row r="13" spans="1:25" ht="18.75" customHeight="1"/>
    <row r="14" spans="1:25" ht="18" customHeight="1"/>
    <row r="15" spans="1:25" ht="19.5" customHeight="1"/>
    <row r="16" spans="1:25" ht="19.5" customHeight="1">
      <c r="A16" s="362"/>
      <c r="B16" s="362" t="s">
        <v>35</v>
      </c>
      <c r="C16" s="362"/>
      <c r="E16" s="362" t="s">
        <v>36</v>
      </c>
      <c r="F16" s="362"/>
      <c r="G16" s="362"/>
      <c r="H16" s="362"/>
      <c r="I16" s="362"/>
      <c r="J16" s="362" t="s">
        <v>37</v>
      </c>
      <c r="L16" s="362"/>
      <c r="M16" s="362"/>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M9">
    <cfRule type="cellIs" dxfId="143" priority="7" stopIfTrue="1" operator="lessThan">
      <formula>5.5</formula>
    </cfRule>
  </conditionalFormatting>
  <conditionalFormatting sqref="V9">
    <cfRule type="cellIs" dxfId="142" priority="6" operator="between">
      <formula>0</formula>
      <formula>3.9</formula>
    </cfRule>
  </conditionalFormatting>
  <conditionalFormatting sqref="V9 P9:Q9">
    <cfRule type="cellIs" dxfId="141" priority="5" operator="lessThan">
      <formula>5</formula>
    </cfRule>
  </conditionalFormatting>
  <conditionalFormatting sqref="V9 P9:Q9">
    <cfRule type="cellIs" dxfId="140" priority="4" stopIfTrue="1" operator="notEqual">
      <formula>"CNTN"</formula>
    </cfRule>
  </conditionalFormatting>
  <conditionalFormatting sqref="P9:Q9">
    <cfRule type="notContainsBlanks" dxfId="139" priority="2" stopIfTrue="1">
      <formula>LEN(TRIM(P9))&gt;0</formula>
    </cfRule>
    <cfRule type="cellIs" dxfId="138" priority="3" operator="between">
      <formula>0</formula>
      <formula>3.9</formula>
    </cfRule>
  </conditionalFormatting>
  <conditionalFormatting sqref="Q9:T9">
    <cfRule type="notContainsBlanks" priority="1" stopIfTrue="1">
      <formula>LEN(TRIM(Q9))&gt;0</formula>
    </cfRule>
  </conditionalFormatting>
  <pageMargins left="0.11811023622047245" right="0" top="0" bottom="0" header="0" footer="0"/>
  <pageSetup paperSize="9" orientation="landscape" r:id="rId1"/>
  <headerFooter>
    <oddFooter>&amp;R&amp;P&amp;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Q17"/>
  <sheetViews>
    <sheetView zoomScale="90" zoomScaleNormal="90" workbookViewId="0">
      <pane xSplit="4" ySplit="8" topLeftCell="E9" activePane="bottomRight" state="frozen"/>
      <selection activeCell="C5" sqref="C5:D7"/>
      <selection pane="topRight" activeCell="C5" sqref="C5:D7"/>
      <selection pane="bottomLeft" activeCell="C5" sqref="C5:D7"/>
      <selection pane="bottomRight" activeCell="O21" sqref="O21"/>
    </sheetView>
  </sheetViews>
  <sheetFormatPr defaultRowHeight="14.25"/>
  <cols>
    <col min="1" max="1" width="4.5703125" style="292" customWidth="1"/>
    <col min="2" max="2" width="10" style="621" customWidth="1"/>
    <col min="3" max="3" width="12" style="292" customWidth="1"/>
    <col min="4" max="4" width="6.42578125" style="292" customWidth="1"/>
    <col min="5" max="5" width="10.28515625" style="622" customWidth="1"/>
    <col min="6" max="6" width="9.7109375" style="292" customWidth="1"/>
    <col min="7" max="7" width="5.28515625" style="292" customWidth="1"/>
    <col min="8" max="8" width="6" style="292" customWidth="1"/>
    <col min="9" max="11" width="5.28515625" style="292" customWidth="1"/>
    <col min="12" max="13" width="5.28515625" style="619" customWidth="1"/>
    <col min="14" max="14" width="5.5703125" style="619" customWidth="1"/>
    <col min="15" max="15" width="5.85546875" style="619" customWidth="1"/>
    <col min="16" max="17" width="3.5703125" style="619" customWidth="1"/>
    <col min="18" max="18" width="4.140625" style="619" customWidth="1"/>
    <col min="19" max="19" width="3.5703125" style="619" customWidth="1"/>
    <col min="20" max="20" width="5.140625" style="619" customWidth="1"/>
    <col min="21" max="21" width="13.7109375" style="620" customWidth="1"/>
    <col min="22" max="22" width="11.42578125" style="292" customWidth="1"/>
    <col min="23" max="43" width="9.140625" style="292" customWidth="1"/>
    <col min="44" max="255" width="9.140625" style="292"/>
    <col min="256" max="256" width="4.5703125" style="292" customWidth="1"/>
    <col min="257" max="257" width="10" style="292" customWidth="1"/>
    <col min="258" max="258" width="12" style="292" customWidth="1"/>
    <col min="259" max="259" width="6.42578125" style="292" customWidth="1"/>
    <col min="260" max="260" width="10.28515625" style="292" customWidth="1"/>
    <col min="261" max="261" width="9.7109375" style="292" customWidth="1"/>
    <col min="262" max="262" width="5.28515625" style="292" customWidth="1"/>
    <col min="263" max="263" width="6" style="292" customWidth="1"/>
    <col min="264" max="268" width="5.28515625" style="292" customWidth="1"/>
    <col min="269" max="269" width="5.5703125" style="292" customWidth="1"/>
    <col min="270" max="270" width="5.85546875" style="292" customWidth="1"/>
    <col min="271" max="272" width="3.5703125" style="292" customWidth="1"/>
    <col min="273" max="273" width="4.140625" style="292" customWidth="1"/>
    <col min="274" max="274" width="3.5703125" style="292" customWidth="1"/>
    <col min="275" max="275" width="5.140625" style="292" customWidth="1"/>
    <col min="276" max="276" width="13.7109375" style="292" customWidth="1"/>
    <col min="277" max="277" width="11.42578125" style="292" customWidth="1"/>
    <col min="278" max="278" width="12.5703125" style="292" customWidth="1"/>
    <col min="279" max="299" width="9.140625" style="292" customWidth="1"/>
    <col min="300" max="511" width="9.140625" style="292"/>
    <col min="512" max="512" width="4.5703125" style="292" customWidth="1"/>
    <col min="513" max="513" width="10" style="292" customWidth="1"/>
    <col min="514" max="514" width="12" style="292" customWidth="1"/>
    <col min="515" max="515" width="6.42578125" style="292" customWidth="1"/>
    <col min="516" max="516" width="10.28515625" style="292" customWidth="1"/>
    <col min="517" max="517" width="9.7109375" style="292" customWidth="1"/>
    <col min="518" max="518" width="5.28515625" style="292" customWidth="1"/>
    <col min="519" max="519" width="6" style="292" customWidth="1"/>
    <col min="520" max="524" width="5.28515625" style="292" customWidth="1"/>
    <col min="525" max="525" width="5.5703125" style="292" customWidth="1"/>
    <col min="526" max="526" width="5.85546875" style="292" customWidth="1"/>
    <col min="527" max="528" width="3.5703125" style="292" customWidth="1"/>
    <col min="529" max="529" width="4.140625" style="292" customWidth="1"/>
    <col min="530" max="530" width="3.5703125" style="292" customWidth="1"/>
    <col min="531" max="531" width="5.140625" style="292" customWidth="1"/>
    <col min="532" max="532" width="13.7109375" style="292" customWidth="1"/>
    <col min="533" max="533" width="11.42578125" style="292" customWidth="1"/>
    <col min="534" max="534" width="12.5703125" style="292" customWidth="1"/>
    <col min="535" max="555" width="9.140625" style="292" customWidth="1"/>
    <col min="556" max="767" width="9.140625" style="292"/>
    <col min="768" max="768" width="4.5703125" style="292" customWidth="1"/>
    <col min="769" max="769" width="10" style="292" customWidth="1"/>
    <col min="770" max="770" width="12" style="292" customWidth="1"/>
    <col min="771" max="771" width="6.42578125" style="292" customWidth="1"/>
    <col min="772" max="772" width="10.28515625" style="292" customWidth="1"/>
    <col min="773" max="773" width="9.7109375" style="292" customWidth="1"/>
    <col min="774" max="774" width="5.28515625" style="292" customWidth="1"/>
    <col min="775" max="775" width="6" style="292" customWidth="1"/>
    <col min="776" max="780" width="5.28515625" style="292" customWidth="1"/>
    <col min="781" max="781" width="5.5703125" style="292" customWidth="1"/>
    <col min="782" max="782" width="5.85546875" style="292" customWidth="1"/>
    <col min="783" max="784" width="3.5703125" style="292" customWidth="1"/>
    <col min="785" max="785" width="4.140625" style="292" customWidth="1"/>
    <col min="786" max="786" width="3.5703125" style="292" customWidth="1"/>
    <col min="787" max="787" width="5.140625" style="292" customWidth="1"/>
    <col min="788" max="788" width="13.7109375" style="292" customWidth="1"/>
    <col min="789" max="789" width="11.42578125" style="292" customWidth="1"/>
    <col min="790" max="790" width="12.5703125" style="292" customWidth="1"/>
    <col min="791" max="811" width="9.140625" style="292" customWidth="1"/>
    <col min="812" max="1023" width="9.140625" style="292"/>
    <col min="1024" max="1024" width="4.5703125" style="292" customWidth="1"/>
    <col min="1025" max="1025" width="10" style="292" customWidth="1"/>
    <col min="1026" max="1026" width="12" style="292" customWidth="1"/>
    <col min="1027" max="1027" width="6.42578125" style="292" customWidth="1"/>
    <col min="1028" max="1028" width="10.28515625" style="292" customWidth="1"/>
    <col min="1029" max="1029" width="9.7109375" style="292" customWidth="1"/>
    <col min="1030" max="1030" width="5.28515625" style="292" customWidth="1"/>
    <col min="1031" max="1031" width="6" style="292" customWidth="1"/>
    <col min="1032" max="1036" width="5.28515625" style="292" customWidth="1"/>
    <col min="1037" max="1037" width="5.5703125" style="292" customWidth="1"/>
    <col min="1038" max="1038" width="5.85546875" style="292" customWidth="1"/>
    <col min="1039" max="1040" width="3.5703125" style="292" customWidth="1"/>
    <col min="1041" max="1041" width="4.140625" style="292" customWidth="1"/>
    <col min="1042" max="1042" width="3.5703125" style="292" customWidth="1"/>
    <col min="1043" max="1043" width="5.140625" style="292" customWidth="1"/>
    <col min="1044" max="1044" width="13.7109375" style="292" customWidth="1"/>
    <col min="1045" max="1045" width="11.42578125" style="292" customWidth="1"/>
    <col min="1046" max="1046" width="12.5703125" style="292" customWidth="1"/>
    <col min="1047" max="1067" width="9.140625" style="292" customWidth="1"/>
    <col min="1068" max="1279" width="9.140625" style="292"/>
    <col min="1280" max="1280" width="4.5703125" style="292" customWidth="1"/>
    <col min="1281" max="1281" width="10" style="292" customWidth="1"/>
    <col min="1282" max="1282" width="12" style="292" customWidth="1"/>
    <col min="1283" max="1283" width="6.42578125" style="292" customWidth="1"/>
    <col min="1284" max="1284" width="10.28515625" style="292" customWidth="1"/>
    <col min="1285" max="1285" width="9.7109375" style="292" customWidth="1"/>
    <col min="1286" max="1286" width="5.28515625" style="292" customWidth="1"/>
    <col min="1287" max="1287" width="6" style="292" customWidth="1"/>
    <col min="1288" max="1292" width="5.28515625" style="292" customWidth="1"/>
    <col min="1293" max="1293" width="5.5703125" style="292" customWidth="1"/>
    <col min="1294" max="1294" width="5.85546875" style="292" customWidth="1"/>
    <col min="1295" max="1296" width="3.5703125" style="292" customWidth="1"/>
    <col min="1297" max="1297" width="4.140625" style="292" customWidth="1"/>
    <col min="1298" max="1298" width="3.5703125" style="292" customWidth="1"/>
    <col min="1299" max="1299" width="5.140625" style="292" customWidth="1"/>
    <col min="1300" max="1300" width="13.7109375" style="292" customWidth="1"/>
    <col min="1301" max="1301" width="11.42578125" style="292" customWidth="1"/>
    <col min="1302" max="1302" width="12.5703125" style="292" customWidth="1"/>
    <col min="1303" max="1323" width="9.140625" style="292" customWidth="1"/>
    <col min="1324" max="1535" width="9.140625" style="292"/>
    <col min="1536" max="1536" width="4.5703125" style="292" customWidth="1"/>
    <col min="1537" max="1537" width="10" style="292" customWidth="1"/>
    <col min="1538" max="1538" width="12" style="292" customWidth="1"/>
    <col min="1539" max="1539" width="6.42578125" style="292" customWidth="1"/>
    <col min="1540" max="1540" width="10.28515625" style="292" customWidth="1"/>
    <col min="1541" max="1541" width="9.7109375" style="292" customWidth="1"/>
    <col min="1542" max="1542" width="5.28515625" style="292" customWidth="1"/>
    <col min="1543" max="1543" width="6" style="292" customWidth="1"/>
    <col min="1544" max="1548" width="5.28515625" style="292" customWidth="1"/>
    <col min="1549" max="1549" width="5.5703125" style="292" customWidth="1"/>
    <col min="1550" max="1550" width="5.85546875" style="292" customWidth="1"/>
    <col min="1551" max="1552" width="3.5703125" style="292" customWidth="1"/>
    <col min="1553" max="1553" width="4.140625" style="292" customWidth="1"/>
    <col min="1554" max="1554" width="3.5703125" style="292" customWidth="1"/>
    <col min="1555" max="1555" width="5.140625" style="292" customWidth="1"/>
    <col min="1556" max="1556" width="13.7109375" style="292" customWidth="1"/>
    <col min="1557" max="1557" width="11.42578125" style="292" customWidth="1"/>
    <col min="1558" max="1558" width="12.5703125" style="292" customWidth="1"/>
    <col min="1559" max="1579" width="9.140625" style="292" customWidth="1"/>
    <col min="1580" max="1791" width="9.140625" style="292"/>
    <col min="1792" max="1792" width="4.5703125" style="292" customWidth="1"/>
    <col min="1793" max="1793" width="10" style="292" customWidth="1"/>
    <col min="1794" max="1794" width="12" style="292" customWidth="1"/>
    <col min="1795" max="1795" width="6.42578125" style="292" customWidth="1"/>
    <col min="1796" max="1796" width="10.28515625" style="292" customWidth="1"/>
    <col min="1797" max="1797" width="9.7109375" style="292" customWidth="1"/>
    <col min="1798" max="1798" width="5.28515625" style="292" customWidth="1"/>
    <col min="1799" max="1799" width="6" style="292" customWidth="1"/>
    <col min="1800" max="1804" width="5.28515625" style="292" customWidth="1"/>
    <col min="1805" max="1805" width="5.5703125" style="292" customWidth="1"/>
    <col min="1806" max="1806" width="5.85546875" style="292" customWidth="1"/>
    <col min="1807" max="1808" width="3.5703125" style="292" customWidth="1"/>
    <col min="1809" max="1809" width="4.140625" style="292" customWidth="1"/>
    <col min="1810" max="1810" width="3.5703125" style="292" customWidth="1"/>
    <col min="1811" max="1811" width="5.140625" style="292" customWidth="1"/>
    <col min="1812" max="1812" width="13.7109375" style="292" customWidth="1"/>
    <col min="1813" max="1813" width="11.42578125" style="292" customWidth="1"/>
    <col min="1814" max="1814" width="12.5703125" style="292" customWidth="1"/>
    <col min="1815" max="1835" width="9.140625" style="292" customWidth="1"/>
    <col min="1836" max="2047" width="9.140625" style="292"/>
    <col min="2048" max="2048" width="4.5703125" style="292" customWidth="1"/>
    <col min="2049" max="2049" width="10" style="292" customWidth="1"/>
    <col min="2050" max="2050" width="12" style="292" customWidth="1"/>
    <col min="2051" max="2051" width="6.42578125" style="292" customWidth="1"/>
    <col min="2052" max="2052" width="10.28515625" style="292" customWidth="1"/>
    <col min="2053" max="2053" width="9.7109375" style="292" customWidth="1"/>
    <col min="2054" max="2054" width="5.28515625" style="292" customWidth="1"/>
    <col min="2055" max="2055" width="6" style="292" customWidth="1"/>
    <col min="2056" max="2060" width="5.28515625" style="292" customWidth="1"/>
    <col min="2061" max="2061" width="5.5703125" style="292" customWidth="1"/>
    <col min="2062" max="2062" width="5.85546875" style="292" customWidth="1"/>
    <col min="2063" max="2064" width="3.5703125" style="292" customWidth="1"/>
    <col min="2065" max="2065" width="4.140625" style="292" customWidth="1"/>
    <col min="2066" max="2066" width="3.5703125" style="292" customWidth="1"/>
    <col min="2067" max="2067" width="5.140625" style="292" customWidth="1"/>
    <col min="2068" max="2068" width="13.7109375" style="292" customWidth="1"/>
    <col min="2069" max="2069" width="11.42578125" style="292" customWidth="1"/>
    <col min="2070" max="2070" width="12.5703125" style="292" customWidth="1"/>
    <col min="2071" max="2091" width="9.140625" style="292" customWidth="1"/>
    <col min="2092" max="2303" width="9.140625" style="292"/>
    <col min="2304" max="2304" width="4.5703125" style="292" customWidth="1"/>
    <col min="2305" max="2305" width="10" style="292" customWidth="1"/>
    <col min="2306" max="2306" width="12" style="292" customWidth="1"/>
    <col min="2307" max="2307" width="6.42578125" style="292" customWidth="1"/>
    <col min="2308" max="2308" width="10.28515625" style="292" customWidth="1"/>
    <col min="2309" max="2309" width="9.7109375" style="292" customWidth="1"/>
    <col min="2310" max="2310" width="5.28515625" style="292" customWidth="1"/>
    <col min="2311" max="2311" width="6" style="292" customWidth="1"/>
    <col min="2312" max="2316" width="5.28515625" style="292" customWidth="1"/>
    <col min="2317" max="2317" width="5.5703125" style="292" customWidth="1"/>
    <col min="2318" max="2318" width="5.85546875" style="292" customWidth="1"/>
    <col min="2319" max="2320" width="3.5703125" style="292" customWidth="1"/>
    <col min="2321" max="2321" width="4.140625" style="292" customWidth="1"/>
    <col min="2322" max="2322" width="3.5703125" style="292" customWidth="1"/>
    <col min="2323" max="2323" width="5.140625" style="292" customWidth="1"/>
    <col min="2324" max="2324" width="13.7109375" style="292" customWidth="1"/>
    <col min="2325" max="2325" width="11.42578125" style="292" customWidth="1"/>
    <col min="2326" max="2326" width="12.5703125" style="292" customWidth="1"/>
    <col min="2327" max="2347" width="9.140625" style="292" customWidth="1"/>
    <col min="2348" max="2559" width="9.140625" style="292"/>
    <col min="2560" max="2560" width="4.5703125" style="292" customWidth="1"/>
    <col min="2561" max="2561" width="10" style="292" customWidth="1"/>
    <col min="2562" max="2562" width="12" style="292" customWidth="1"/>
    <col min="2563" max="2563" width="6.42578125" style="292" customWidth="1"/>
    <col min="2564" max="2564" width="10.28515625" style="292" customWidth="1"/>
    <col min="2565" max="2565" width="9.7109375" style="292" customWidth="1"/>
    <col min="2566" max="2566" width="5.28515625" style="292" customWidth="1"/>
    <col min="2567" max="2567" width="6" style="292" customWidth="1"/>
    <col min="2568" max="2572" width="5.28515625" style="292" customWidth="1"/>
    <col min="2573" max="2573" width="5.5703125" style="292" customWidth="1"/>
    <col min="2574" max="2574" width="5.85546875" style="292" customWidth="1"/>
    <col min="2575" max="2576" width="3.5703125" style="292" customWidth="1"/>
    <col min="2577" max="2577" width="4.140625" style="292" customWidth="1"/>
    <col min="2578" max="2578" width="3.5703125" style="292" customWidth="1"/>
    <col min="2579" max="2579" width="5.140625" style="292" customWidth="1"/>
    <col min="2580" max="2580" width="13.7109375" style="292" customWidth="1"/>
    <col min="2581" max="2581" width="11.42578125" style="292" customWidth="1"/>
    <col min="2582" max="2582" width="12.5703125" style="292" customWidth="1"/>
    <col min="2583" max="2603" width="9.140625" style="292" customWidth="1"/>
    <col min="2604" max="2815" width="9.140625" style="292"/>
    <col min="2816" max="2816" width="4.5703125" style="292" customWidth="1"/>
    <col min="2817" max="2817" width="10" style="292" customWidth="1"/>
    <col min="2818" max="2818" width="12" style="292" customWidth="1"/>
    <col min="2819" max="2819" width="6.42578125" style="292" customWidth="1"/>
    <col min="2820" max="2820" width="10.28515625" style="292" customWidth="1"/>
    <col min="2821" max="2821" width="9.7109375" style="292" customWidth="1"/>
    <col min="2822" max="2822" width="5.28515625" style="292" customWidth="1"/>
    <col min="2823" max="2823" width="6" style="292" customWidth="1"/>
    <col min="2824" max="2828" width="5.28515625" style="292" customWidth="1"/>
    <col min="2829" max="2829" width="5.5703125" style="292" customWidth="1"/>
    <col min="2830" max="2830" width="5.85546875" style="292" customWidth="1"/>
    <col min="2831" max="2832" width="3.5703125" style="292" customWidth="1"/>
    <col min="2833" max="2833" width="4.140625" style="292" customWidth="1"/>
    <col min="2834" max="2834" width="3.5703125" style="292" customWidth="1"/>
    <col min="2835" max="2835" width="5.140625" style="292" customWidth="1"/>
    <col min="2836" max="2836" width="13.7109375" style="292" customWidth="1"/>
    <col min="2837" max="2837" width="11.42578125" style="292" customWidth="1"/>
    <col min="2838" max="2838" width="12.5703125" style="292" customWidth="1"/>
    <col min="2839" max="2859" width="9.140625" style="292" customWidth="1"/>
    <col min="2860" max="3071" width="9.140625" style="292"/>
    <col min="3072" max="3072" width="4.5703125" style="292" customWidth="1"/>
    <col min="3073" max="3073" width="10" style="292" customWidth="1"/>
    <col min="3074" max="3074" width="12" style="292" customWidth="1"/>
    <col min="3075" max="3075" width="6.42578125" style="292" customWidth="1"/>
    <col min="3076" max="3076" width="10.28515625" style="292" customWidth="1"/>
    <col min="3077" max="3077" width="9.7109375" style="292" customWidth="1"/>
    <col min="3078" max="3078" width="5.28515625" style="292" customWidth="1"/>
    <col min="3079" max="3079" width="6" style="292" customWidth="1"/>
    <col min="3080" max="3084" width="5.28515625" style="292" customWidth="1"/>
    <col min="3085" max="3085" width="5.5703125" style="292" customWidth="1"/>
    <col min="3086" max="3086" width="5.85546875" style="292" customWidth="1"/>
    <col min="3087" max="3088" width="3.5703125" style="292" customWidth="1"/>
    <col min="3089" max="3089" width="4.140625" style="292" customWidth="1"/>
    <col min="3090" max="3090" width="3.5703125" style="292" customWidth="1"/>
    <col min="3091" max="3091" width="5.140625" style="292" customWidth="1"/>
    <col min="3092" max="3092" width="13.7109375" style="292" customWidth="1"/>
    <col min="3093" max="3093" width="11.42578125" style="292" customWidth="1"/>
    <col min="3094" max="3094" width="12.5703125" style="292" customWidth="1"/>
    <col min="3095" max="3115" width="9.140625" style="292" customWidth="1"/>
    <col min="3116" max="3327" width="9.140625" style="292"/>
    <col min="3328" max="3328" width="4.5703125" style="292" customWidth="1"/>
    <col min="3329" max="3329" width="10" style="292" customWidth="1"/>
    <col min="3330" max="3330" width="12" style="292" customWidth="1"/>
    <col min="3331" max="3331" width="6.42578125" style="292" customWidth="1"/>
    <col min="3332" max="3332" width="10.28515625" style="292" customWidth="1"/>
    <col min="3333" max="3333" width="9.7109375" style="292" customWidth="1"/>
    <col min="3334" max="3334" width="5.28515625" style="292" customWidth="1"/>
    <col min="3335" max="3335" width="6" style="292" customWidth="1"/>
    <col min="3336" max="3340" width="5.28515625" style="292" customWidth="1"/>
    <col min="3341" max="3341" width="5.5703125" style="292" customWidth="1"/>
    <col min="3342" max="3342" width="5.85546875" style="292" customWidth="1"/>
    <col min="3343" max="3344" width="3.5703125" style="292" customWidth="1"/>
    <col min="3345" max="3345" width="4.140625" style="292" customWidth="1"/>
    <col min="3346" max="3346" width="3.5703125" style="292" customWidth="1"/>
    <col min="3347" max="3347" width="5.140625" style="292" customWidth="1"/>
    <col min="3348" max="3348" width="13.7109375" style="292" customWidth="1"/>
    <col min="3349" max="3349" width="11.42578125" style="292" customWidth="1"/>
    <col min="3350" max="3350" width="12.5703125" style="292" customWidth="1"/>
    <col min="3351" max="3371" width="9.140625" style="292" customWidth="1"/>
    <col min="3372" max="3583" width="9.140625" style="292"/>
    <col min="3584" max="3584" width="4.5703125" style="292" customWidth="1"/>
    <col min="3585" max="3585" width="10" style="292" customWidth="1"/>
    <col min="3586" max="3586" width="12" style="292" customWidth="1"/>
    <col min="3587" max="3587" width="6.42578125" style="292" customWidth="1"/>
    <col min="3588" max="3588" width="10.28515625" style="292" customWidth="1"/>
    <col min="3589" max="3589" width="9.7109375" style="292" customWidth="1"/>
    <col min="3590" max="3590" width="5.28515625" style="292" customWidth="1"/>
    <col min="3591" max="3591" width="6" style="292" customWidth="1"/>
    <col min="3592" max="3596" width="5.28515625" style="292" customWidth="1"/>
    <col min="3597" max="3597" width="5.5703125" style="292" customWidth="1"/>
    <col min="3598" max="3598" width="5.85546875" style="292" customWidth="1"/>
    <col min="3599" max="3600" width="3.5703125" style="292" customWidth="1"/>
    <col min="3601" max="3601" width="4.140625" style="292" customWidth="1"/>
    <col min="3602" max="3602" width="3.5703125" style="292" customWidth="1"/>
    <col min="3603" max="3603" width="5.140625" style="292" customWidth="1"/>
    <col min="3604" max="3604" width="13.7109375" style="292" customWidth="1"/>
    <col min="3605" max="3605" width="11.42578125" style="292" customWidth="1"/>
    <col min="3606" max="3606" width="12.5703125" style="292" customWidth="1"/>
    <col min="3607" max="3627" width="9.140625" style="292" customWidth="1"/>
    <col min="3628" max="3839" width="9.140625" style="292"/>
    <col min="3840" max="3840" width="4.5703125" style="292" customWidth="1"/>
    <col min="3841" max="3841" width="10" style="292" customWidth="1"/>
    <col min="3842" max="3842" width="12" style="292" customWidth="1"/>
    <col min="3843" max="3843" width="6.42578125" style="292" customWidth="1"/>
    <col min="3844" max="3844" width="10.28515625" style="292" customWidth="1"/>
    <col min="3845" max="3845" width="9.7109375" style="292" customWidth="1"/>
    <col min="3846" max="3846" width="5.28515625" style="292" customWidth="1"/>
    <col min="3847" max="3847" width="6" style="292" customWidth="1"/>
    <col min="3848" max="3852" width="5.28515625" style="292" customWidth="1"/>
    <col min="3853" max="3853" width="5.5703125" style="292" customWidth="1"/>
    <col min="3854" max="3854" width="5.85546875" style="292" customWidth="1"/>
    <col min="3855" max="3856" width="3.5703125" style="292" customWidth="1"/>
    <col min="3857" max="3857" width="4.140625" style="292" customWidth="1"/>
    <col min="3858" max="3858" width="3.5703125" style="292" customWidth="1"/>
    <col min="3859" max="3859" width="5.140625" style="292" customWidth="1"/>
    <col min="3860" max="3860" width="13.7109375" style="292" customWidth="1"/>
    <col min="3861" max="3861" width="11.42578125" style="292" customWidth="1"/>
    <col min="3862" max="3862" width="12.5703125" style="292" customWidth="1"/>
    <col min="3863" max="3883" width="9.140625" style="292" customWidth="1"/>
    <col min="3884" max="4095" width="9.140625" style="292"/>
    <col min="4096" max="4096" width="4.5703125" style="292" customWidth="1"/>
    <col min="4097" max="4097" width="10" style="292" customWidth="1"/>
    <col min="4098" max="4098" width="12" style="292" customWidth="1"/>
    <col min="4099" max="4099" width="6.42578125" style="292" customWidth="1"/>
    <col min="4100" max="4100" width="10.28515625" style="292" customWidth="1"/>
    <col min="4101" max="4101" width="9.7109375" style="292" customWidth="1"/>
    <col min="4102" max="4102" width="5.28515625" style="292" customWidth="1"/>
    <col min="4103" max="4103" width="6" style="292" customWidth="1"/>
    <col min="4104" max="4108" width="5.28515625" style="292" customWidth="1"/>
    <col min="4109" max="4109" width="5.5703125" style="292" customWidth="1"/>
    <col min="4110" max="4110" width="5.85546875" style="292" customWidth="1"/>
    <col min="4111" max="4112" width="3.5703125" style="292" customWidth="1"/>
    <col min="4113" max="4113" width="4.140625" style="292" customWidth="1"/>
    <col min="4114" max="4114" width="3.5703125" style="292" customWidth="1"/>
    <col min="4115" max="4115" width="5.140625" style="292" customWidth="1"/>
    <col min="4116" max="4116" width="13.7109375" style="292" customWidth="1"/>
    <col min="4117" max="4117" width="11.42578125" style="292" customWidth="1"/>
    <col min="4118" max="4118" width="12.5703125" style="292" customWidth="1"/>
    <col min="4119" max="4139" width="9.140625" style="292" customWidth="1"/>
    <col min="4140" max="4351" width="9.140625" style="292"/>
    <col min="4352" max="4352" width="4.5703125" style="292" customWidth="1"/>
    <col min="4353" max="4353" width="10" style="292" customWidth="1"/>
    <col min="4354" max="4354" width="12" style="292" customWidth="1"/>
    <col min="4355" max="4355" width="6.42578125" style="292" customWidth="1"/>
    <col min="4356" max="4356" width="10.28515625" style="292" customWidth="1"/>
    <col min="4357" max="4357" width="9.7109375" style="292" customWidth="1"/>
    <col min="4358" max="4358" width="5.28515625" style="292" customWidth="1"/>
    <col min="4359" max="4359" width="6" style="292" customWidth="1"/>
    <col min="4360" max="4364" width="5.28515625" style="292" customWidth="1"/>
    <col min="4365" max="4365" width="5.5703125" style="292" customWidth="1"/>
    <col min="4366" max="4366" width="5.85546875" style="292" customWidth="1"/>
    <col min="4367" max="4368" width="3.5703125" style="292" customWidth="1"/>
    <col min="4369" max="4369" width="4.140625" style="292" customWidth="1"/>
    <col min="4370" max="4370" width="3.5703125" style="292" customWidth="1"/>
    <col min="4371" max="4371" width="5.140625" style="292" customWidth="1"/>
    <col min="4372" max="4372" width="13.7109375" style="292" customWidth="1"/>
    <col min="4373" max="4373" width="11.42578125" style="292" customWidth="1"/>
    <col min="4374" max="4374" width="12.5703125" style="292" customWidth="1"/>
    <col min="4375" max="4395" width="9.140625" style="292" customWidth="1"/>
    <col min="4396" max="4607" width="9.140625" style="292"/>
    <col min="4608" max="4608" width="4.5703125" style="292" customWidth="1"/>
    <col min="4609" max="4609" width="10" style="292" customWidth="1"/>
    <col min="4610" max="4610" width="12" style="292" customWidth="1"/>
    <col min="4611" max="4611" width="6.42578125" style="292" customWidth="1"/>
    <col min="4612" max="4612" width="10.28515625" style="292" customWidth="1"/>
    <col min="4613" max="4613" width="9.7109375" style="292" customWidth="1"/>
    <col min="4614" max="4614" width="5.28515625" style="292" customWidth="1"/>
    <col min="4615" max="4615" width="6" style="292" customWidth="1"/>
    <col min="4616" max="4620" width="5.28515625" style="292" customWidth="1"/>
    <col min="4621" max="4621" width="5.5703125" style="292" customWidth="1"/>
    <col min="4622" max="4622" width="5.85546875" style="292" customWidth="1"/>
    <col min="4623" max="4624" width="3.5703125" style="292" customWidth="1"/>
    <col min="4625" max="4625" width="4.140625" style="292" customWidth="1"/>
    <col min="4626" max="4626" width="3.5703125" style="292" customWidth="1"/>
    <col min="4627" max="4627" width="5.140625" style="292" customWidth="1"/>
    <col min="4628" max="4628" width="13.7109375" style="292" customWidth="1"/>
    <col min="4629" max="4629" width="11.42578125" style="292" customWidth="1"/>
    <col min="4630" max="4630" width="12.5703125" style="292" customWidth="1"/>
    <col min="4631" max="4651" width="9.140625" style="292" customWidth="1"/>
    <col min="4652" max="4863" width="9.140625" style="292"/>
    <col min="4864" max="4864" width="4.5703125" style="292" customWidth="1"/>
    <col min="4865" max="4865" width="10" style="292" customWidth="1"/>
    <col min="4866" max="4866" width="12" style="292" customWidth="1"/>
    <col min="4867" max="4867" width="6.42578125" style="292" customWidth="1"/>
    <col min="4868" max="4868" width="10.28515625" style="292" customWidth="1"/>
    <col min="4869" max="4869" width="9.7109375" style="292" customWidth="1"/>
    <col min="4870" max="4870" width="5.28515625" style="292" customWidth="1"/>
    <col min="4871" max="4871" width="6" style="292" customWidth="1"/>
    <col min="4872" max="4876" width="5.28515625" style="292" customWidth="1"/>
    <col min="4877" max="4877" width="5.5703125" style="292" customWidth="1"/>
    <col min="4878" max="4878" width="5.85546875" style="292" customWidth="1"/>
    <col min="4879" max="4880" width="3.5703125" style="292" customWidth="1"/>
    <col min="4881" max="4881" width="4.140625" style="292" customWidth="1"/>
    <col min="4882" max="4882" width="3.5703125" style="292" customWidth="1"/>
    <col min="4883" max="4883" width="5.140625" style="292" customWidth="1"/>
    <col min="4884" max="4884" width="13.7109375" style="292" customWidth="1"/>
    <col min="4885" max="4885" width="11.42578125" style="292" customWidth="1"/>
    <col min="4886" max="4886" width="12.5703125" style="292" customWidth="1"/>
    <col min="4887" max="4907" width="9.140625" style="292" customWidth="1"/>
    <col min="4908" max="5119" width="9.140625" style="292"/>
    <col min="5120" max="5120" width="4.5703125" style="292" customWidth="1"/>
    <col min="5121" max="5121" width="10" style="292" customWidth="1"/>
    <col min="5122" max="5122" width="12" style="292" customWidth="1"/>
    <col min="5123" max="5123" width="6.42578125" style="292" customWidth="1"/>
    <col min="5124" max="5124" width="10.28515625" style="292" customWidth="1"/>
    <col min="5125" max="5125" width="9.7109375" style="292" customWidth="1"/>
    <col min="5126" max="5126" width="5.28515625" style="292" customWidth="1"/>
    <col min="5127" max="5127" width="6" style="292" customWidth="1"/>
    <col min="5128" max="5132" width="5.28515625" style="292" customWidth="1"/>
    <col min="5133" max="5133" width="5.5703125" style="292" customWidth="1"/>
    <col min="5134" max="5134" width="5.85546875" style="292" customWidth="1"/>
    <col min="5135" max="5136" width="3.5703125" style="292" customWidth="1"/>
    <col min="5137" max="5137" width="4.140625" style="292" customWidth="1"/>
    <col min="5138" max="5138" width="3.5703125" style="292" customWidth="1"/>
    <col min="5139" max="5139" width="5.140625" style="292" customWidth="1"/>
    <col min="5140" max="5140" width="13.7109375" style="292" customWidth="1"/>
    <col min="5141" max="5141" width="11.42578125" style="292" customWidth="1"/>
    <col min="5142" max="5142" width="12.5703125" style="292" customWidth="1"/>
    <col min="5143" max="5163" width="9.140625" style="292" customWidth="1"/>
    <col min="5164" max="5375" width="9.140625" style="292"/>
    <col min="5376" max="5376" width="4.5703125" style="292" customWidth="1"/>
    <col min="5377" max="5377" width="10" style="292" customWidth="1"/>
    <col min="5378" max="5378" width="12" style="292" customWidth="1"/>
    <col min="5379" max="5379" width="6.42578125" style="292" customWidth="1"/>
    <col min="5380" max="5380" width="10.28515625" style="292" customWidth="1"/>
    <col min="5381" max="5381" width="9.7109375" style="292" customWidth="1"/>
    <col min="5382" max="5382" width="5.28515625" style="292" customWidth="1"/>
    <col min="5383" max="5383" width="6" style="292" customWidth="1"/>
    <col min="5384" max="5388" width="5.28515625" style="292" customWidth="1"/>
    <col min="5389" max="5389" width="5.5703125" style="292" customWidth="1"/>
    <col min="5390" max="5390" width="5.85546875" style="292" customWidth="1"/>
    <col min="5391" max="5392" width="3.5703125" style="292" customWidth="1"/>
    <col min="5393" max="5393" width="4.140625" style="292" customWidth="1"/>
    <col min="5394" max="5394" width="3.5703125" style="292" customWidth="1"/>
    <col min="5395" max="5395" width="5.140625" style="292" customWidth="1"/>
    <col min="5396" max="5396" width="13.7109375" style="292" customWidth="1"/>
    <col min="5397" max="5397" width="11.42578125" style="292" customWidth="1"/>
    <col min="5398" max="5398" width="12.5703125" style="292" customWidth="1"/>
    <col min="5399" max="5419" width="9.140625" style="292" customWidth="1"/>
    <col min="5420" max="5631" width="9.140625" style="292"/>
    <col min="5632" max="5632" width="4.5703125" style="292" customWidth="1"/>
    <col min="5633" max="5633" width="10" style="292" customWidth="1"/>
    <col min="5634" max="5634" width="12" style="292" customWidth="1"/>
    <col min="5635" max="5635" width="6.42578125" style="292" customWidth="1"/>
    <col min="5636" max="5636" width="10.28515625" style="292" customWidth="1"/>
    <col min="5637" max="5637" width="9.7109375" style="292" customWidth="1"/>
    <col min="5638" max="5638" width="5.28515625" style="292" customWidth="1"/>
    <col min="5639" max="5639" width="6" style="292" customWidth="1"/>
    <col min="5640" max="5644" width="5.28515625" style="292" customWidth="1"/>
    <col min="5645" max="5645" width="5.5703125" style="292" customWidth="1"/>
    <col min="5646" max="5646" width="5.85546875" style="292" customWidth="1"/>
    <col min="5647" max="5648" width="3.5703125" style="292" customWidth="1"/>
    <col min="5649" max="5649" width="4.140625" style="292" customWidth="1"/>
    <col min="5650" max="5650" width="3.5703125" style="292" customWidth="1"/>
    <col min="5651" max="5651" width="5.140625" style="292" customWidth="1"/>
    <col min="5652" max="5652" width="13.7109375" style="292" customWidth="1"/>
    <col min="5653" max="5653" width="11.42578125" style="292" customWidth="1"/>
    <col min="5654" max="5654" width="12.5703125" style="292" customWidth="1"/>
    <col min="5655" max="5675" width="9.140625" style="292" customWidth="1"/>
    <col min="5676" max="5887" width="9.140625" style="292"/>
    <col min="5888" max="5888" width="4.5703125" style="292" customWidth="1"/>
    <col min="5889" max="5889" width="10" style="292" customWidth="1"/>
    <col min="5890" max="5890" width="12" style="292" customWidth="1"/>
    <col min="5891" max="5891" width="6.42578125" style="292" customWidth="1"/>
    <col min="5892" max="5892" width="10.28515625" style="292" customWidth="1"/>
    <col min="5893" max="5893" width="9.7109375" style="292" customWidth="1"/>
    <col min="5894" max="5894" width="5.28515625" style="292" customWidth="1"/>
    <col min="5895" max="5895" width="6" style="292" customWidth="1"/>
    <col min="5896" max="5900" width="5.28515625" style="292" customWidth="1"/>
    <col min="5901" max="5901" width="5.5703125" style="292" customWidth="1"/>
    <col min="5902" max="5902" width="5.85546875" style="292" customWidth="1"/>
    <col min="5903" max="5904" width="3.5703125" style="292" customWidth="1"/>
    <col min="5905" max="5905" width="4.140625" style="292" customWidth="1"/>
    <col min="5906" max="5906" width="3.5703125" style="292" customWidth="1"/>
    <col min="5907" max="5907" width="5.140625" style="292" customWidth="1"/>
    <col min="5908" max="5908" width="13.7109375" style="292" customWidth="1"/>
    <col min="5909" max="5909" width="11.42578125" style="292" customWidth="1"/>
    <col min="5910" max="5910" width="12.5703125" style="292" customWidth="1"/>
    <col min="5911" max="5931" width="9.140625" style="292" customWidth="1"/>
    <col min="5932" max="6143" width="9.140625" style="292"/>
    <col min="6144" max="6144" width="4.5703125" style="292" customWidth="1"/>
    <col min="6145" max="6145" width="10" style="292" customWidth="1"/>
    <col min="6146" max="6146" width="12" style="292" customWidth="1"/>
    <col min="6147" max="6147" width="6.42578125" style="292" customWidth="1"/>
    <col min="6148" max="6148" width="10.28515625" style="292" customWidth="1"/>
    <col min="6149" max="6149" width="9.7109375" style="292" customWidth="1"/>
    <col min="6150" max="6150" width="5.28515625" style="292" customWidth="1"/>
    <col min="6151" max="6151" width="6" style="292" customWidth="1"/>
    <col min="6152" max="6156" width="5.28515625" style="292" customWidth="1"/>
    <col min="6157" max="6157" width="5.5703125" style="292" customWidth="1"/>
    <col min="6158" max="6158" width="5.85546875" style="292" customWidth="1"/>
    <col min="6159" max="6160" width="3.5703125" style="292" customWidth="1"/>
    <col min="6161" max="6161" width="4.140625" style="292" customWidth="1"/>
    <col min="6162" max="6162" width="3.5703125" style="292" customWidth="1"/>
    <col min="6163" max="6163" width="5.140625" style="292" customWidth="1"/>
    <col min="6164" max="6164" width="13.7109375" style="292" customWidth="1"/>
    <col min="6165" max="6165" width="11.42578125" style="292" customWidth="1"/>
    <col min="6166" max="6166" width="12.5703125" style="292" customWidth="1"/>
    <col min="6167" max="6187" width="9.140625" style="292" customWidth="1"/>
    <col min="6188" max="6399" width="9.140625" style="292"/>
    <col min="6400" max="6400" width="4.5703125" style="292" customWidth="1"/>
    <col min="6401" max="6401" width="10" style="292" customWidth="1"/>
    <col min="6402" max="6402" width="12" style="292" customWidth="1"/>
    <col min="6403" max="6403" width="6.42578125" style="292" customWidth="1"/>
    <col min="6404" max="6404" width="10.28515625" style="292" customWidth="1"/>
    <col min="6405" max="6405" width="9.7109375" style="292" customWidth="1"/>
    <col min="6406" max="6406" width="5.28515625" style="292" customWidth="1"/>
    <col min="6407" max="6407" width="6" style="292" customWidth="1"/>
    <col min="6408" max="6412" width="5.28515625" style="292" customWidth="1"/>
    <col min="6413" max="6413" width="5.5703125" style="292" customWidth="1"/>
    <col min="6414" max="6414" width="5.85546875" style="292" customWidth="1"/>
    <col min="6415" max="6416" width="3.5703125" style="292" customWidth="1"/>
    <col min="6417" max="6417" width="4.140625" style="292" customWidth="1"/>
    <col min="6418" max="6418" width="3.5703125" style="292" customWidth="1"/>
    <col min="6419" max="6419" width="5.140625" style="292" customWidth="1"/>
    <col min="6420" max="6420" width="13.7109375" style="292" customWidth="1"/>
    <col min="6421" max="6421" width="11.42578125" style="292" customWidth="1"/>
    <col min="6422" max="6422" width="12.5703125" style="292" customWidth="1"/>
    <col min="6423" max="6443" width="9.140625" style="292" customWidth="1"/>
    <col min="6444" max="6655" width="9.140625" style="292"/>
    <col min="6656" max="6656" width="4.5703125" style="292" customWidth="1"/>
    <col min="6657" max="6657" width="10" style="292" customWidth="1"/>
    <col min="6658" max="6658" width="12" style="292" customWidth="1"/>
    <col min="6659" max="6659" width="6.42578125" style="292" customWidth="1"/>
    <col min="6660" max="6660" width="10.28515625" style="292" customWidth="1"/>
    <col min="6661" max="6661" width="9.7109375" style="292" customWidth="1"/>
    <col min="6662" max="6662" width="5.28515625" style="292" customWidth="1"/>
    <col min="6663" max="6663" width="6" style="292" customWidth="1"/>
    <col min="6664" max="6668" width="5.28515625" style="292" customWidth="1"/>
    <col min="6669" max="6669" width="5.5703125" style="292" customWidth="1"/>
    <col min="6670" max="6670" width="5.85546875" style="292" customWidth="1"/>
    <col min="6671" max="6672" width="3.5703125" style="292" customWidth="1"/>
    <col min="6673" max="6673" width="4.140625" style="292" customWidth="1"/>
    <col min="6674" max="6674" width="3.5703125" style="292" customWidth="1"/>
    <col min="6675" max="6675" width="5.140625" style="292" customWidth="1"/>
    <col min="6676" max="6676" width="13.7109375" style="292" customWidth="1"/>
    <col min="6677" max="6677" width="11.42578125" style="292" customWidth="1"/>
    <col min="6678" max="6678" width="12.5703125" style="292" customWidth="1"/>
    <col min="6679" max="6699" width="9.140625" style="292" customWidth="1"/>
    <col min="6700" max="6911" width="9.140625" style="292"/>
    <col min="6912" max="6912" width="4.5703125" style="292" customWidth="1"/>
    <col min="6913" max="6913" width="10" style="292" customWidth="1"/>
    <col min="6914" max="6914" width="12" style="292" customWidth="1"/>
    <col min="6915" max="6915" width="6.42578125" style="292" customWidth="1"/>
    <col min="6916" max="6916" width="10.28515625" style="292" customWidth="1"/>
    <col min="6917" max="6917" width="9.7109375" style="292" customWidth="1"/>
    <col min="6918" max="6918" width="5.28515625" style="292" customWidth="1"/>
    <col min="6919" max="6919" width="6" style="292" customWidth="1"/>
    <col min="6920" max="6924" width="5.28515625" style="292" customWidth="1"/>
    <col min="6925" max="6925" width="5.5703125" style="292" customWidth="1"/>
    <col min="6926" max="6926" width="5.85546875" style="292" customWidth="1"/>
    <col min="6927" max="6928" width="3.5703125" style="292" customWidth="1"/>
    <col min="6929" max="6929" width="4.140625" style="292" customWidth="1"/>
    <col min="6930" max="6930" width="3.5703125" style="292" customWidth="1"/>
    <col min="6931" max="6931" width="5.140625" style="292" customWidth="1"/>
    <col min="6932" max="6932" width="13.7109375" style="292" customWidth="1"/>
    <col min="6933" max="6933" width="11.42578125" style="292" customWidth="1"/>
    <col min="6934" max="6934" width="12.5703125" style="292" customWidth="1"/>
    <col min="6935" max="6955" width="9.140625" style="292" customWidth="1"/>
    <col min="6956" max="7167" width="9.140625" style="292"/>
    <col min="7168" max="7168" width="4.5703125" style="292" customWidth="1"/>
    <col min="7169" max="7169" width="10" style="292" customWidth="1"/>
    <col min="7170" max="7170" width="12" style="292" customWidth="1"/>
    <col min="7171" max="7171" width="6.42578125" style="292" customWidth="1"/>
    <col min="7172" max="7172" width="10.28515625" style="292" customWidth="1"/>
    <col min="7173" max="7173" width="9.7109375" style="292" customWidth="1"/>
    <col min="7174" max="7174" width="5.28515625" style="292" customWidth="1"/>
    <col min="7175" max="7175" width="6" style="292" customWidth="1"/>
    <col min="7176" max="7180" width="5.28515625" style="292" customWidth="1"/>
    <col min="7181" max="7181" width="5.5703125" style="292" customWidth="1"/>
    <col min="7182" max="7182" width="5.85546875" style="292" customWidth="1"/>
    <col min="7183" max="7184" width="3.5703125" style="292" customWidth="1"/>
    <col min="7185" max="7185" width="4.140625" style="292" customWidth="1"/>
    <col min="7186" max="7186" width="3.5703125" style="292" customWidth="1"/>
    <col min="7187" max="7187" width="5.140625" style="292" customWidth="1"/>
    <col min="7188" max="7188" width="13.7109375" style="292" customWidth="1"/>
    <col min="7189" max="7189" width="11.42578125" style="292" customWidth="1"/>
    <col min="7190" max="7190" width="12.5703125" style="292" customWidth="1"/>
    <col min="7191" max="7211" width="9.140625" style="292" customWidth="1"/>
    <col min="7212" max="7423" width="9.140625" style="292"/>
    <col min="7424" max="7424" width="4.5703125" style="292" customWidth="1"/>
    <col min="7425" max="7425" width="10" style="292" customWidth="1"/>
    <col min="7426" max="7426" width="12" style="292" customWidth="1"/>
    <col min="7427" max="7427" width="6.42578125" style="292" customWidth="1"/>
    <col min="7428" max="7428" width="10.28515625" style="292" customWidth="1"/>
    <col min="7429" max="7429" width="9.7109375" style="292" customWidth="1"/>
    <col min="7430" max="7430" width="5.28515625" style="292" customWidth="1"/>
    <col min="7431" max="7431" width="6" style="292" customWidth="1"/>
    <col min="7432" max="7436" width="5.28515625" style="292" customWidth="1"/>
    <col min="7437" max="7437" width="5.5703125" style="292" customWidth="1"/>
    <col min="7438" max="7438" width="5.85546875" style="292" customWidth="1"/>
    <col min="7439" max="7440" width="3.5703125" style="292" customWidth="1"/>
    <col min="7441" max="7441" width="4.140625" style="292" customWidth="1"/>
    <col min="7442" max="7442" width="3.5703125" style="292" customWidth="1"/>
    <col min="7443" max="7443" width="5.140625" style="292" customWidth="1"/>
    <col min="7444" max="7444" width="13.7109375" style="292" customWidth="1"/>
    <col min="7445" max="7445" width="11.42578125" style="292" customWidth="1"/>
    <col min="7446" max="7446" width="12.5703125" style="292" customWidth="1"/>
    <col min="7447" max="7467" width="9.140625" style="292" customWidth="1"/>
    <col min="7468" max="7679" width="9.140625" style="292"/>
    <col min="7680" max="7680" width="4.5703125" style="292" customWidth="1"/>
    <col min="7681" max="7681" width="10" style="292" customWidth="1"/>
    <col min="7682" max="7682" width="12" style="292" customWidth="1"/>
    <col min="7683" max="7683" width="6.42578125" style="292" customWidth="1"/>
    <col min="7684" max="7684" width="10.28515625" style="292" customWidth="1"/>
    <col min="7685" max="7685" width="9.7109375" style="292" customWidth="1"/>
    <col min="7686" max="7686" width="5.28515625" style="292" customWidth="1"/>
    <col min="7687" max="7687" width="6" style="292" customWidth="1"/>
    <col min="7688" max="7692" width="5.28515625" style="292" customWidth="1"/>
    <col min="7693" max="7693" width="5.5703125" style="292" customWidth="1"/>
    <col min="7694" max="7694" width="5.85546875" style="292" customWidth="1"/>
    <col min="7695" max="7696" width="3.5703125" style="292" customWidth="1"/>
    <col min="7697" max="7697" width="4.140625" style="292" customWidth="1"/>
    <col min="7698" max="7698" width="3.5703125" style="292" customWidth="1"/>
    <col min="7699" max="7699" width="5.140625" style="292" customWidth="1"/>
    <col min="7700" max="7700" width="13.7109375" style="292" customWidth="1"/>
    <col min="7701" max="7701" width="11.42578125" style="292" customWidth="1"/>
    <col min="7702" max="7702" width="12.5703125" style="292" customWidth="1"/>
    <col min="7703" max="7723" width="9.140625" style="292" customWidth="1"/>
    <col min="7724" max="7935" width="9.140625" style="292"/>
    <col min="7936" max="7936" width="4.5703125" style="292" customWidth="1"/>
    <col min="7937" max="7937" width="10" style="292" customWidth="1"/>
    <col min="7938" max="7938" width="12" style="292" customWidth="1"/>
    <col min="7939" max="7939" width="6.42578125" style="292" customWidth="1"/>
    <col min="7940" max="7940" width="10.28515625" style="292" customWidth="1"/>
    <col min="7941" max="7941" width="9.7109375" style="292" customWidth="1"/>
    <col min="7942" max="7942" width="5.28515625" style="292" customWidth="1"/>
    <col min="7943" max="7943" width="6" style="292" customWidth="1"/>
    <col min="7944" max="7948" width="5.28515625" style="292" customWidth="1"/>
    <col min="7949" max="7949" width="5.5703125" style="292" customWidth="1"/>
    <col min="7950" max="7950" width="5.85546875" style="292" customWidth="1"/>
    <col min="7951" max="7952" width="3.5703125" style="292" customWidth="1"/>
    <col min="7953" max="7953" width="4.140625" style="292" customWidth="1"/>
    <col min="7954" max="7954" width="3.5703125" style="292" customWidth="1"/>
    <col min="7955" max="7955" width="5.140625" style="292" customWidth="1"/>
    <col min="7956" max="7956" width="13.7109375" style="292" customWidth="1"/>
    <col min="7957" max="7957" width="11.42578125" style="292" customWidth="1"/>
    <col min="7958" max="7958" width="12.5703125" style="292" customWidth="1"/>
    <col min="7959" max="7979" width="9.140625" style="292" customWidth="1"/>
    <col min="7980" max="8191" width="9.140625" style="292"/>
    <col min="8192" max="8192" width="4.5703125" style="292" customWidth="1"/>
    <col min="8193" max="8193" width="10" style="292" customWidth="1"/>
    <col min="8194" max="8194" width="12" style="292" customWidth="1"/>
    <col min="8195" max="8195" width="6.42578125" style="292" customWidth="1"/>
    <col min="8196" max="8196" width="10.28515625" style="292" customWidth="1"/>
    <col min="8197" max="8197" width="9.7109375" style="292" customWidth="1"/>
    <col min="8198" max="8198" width="5.28515625" style="292" customWidth="1"/>
    <col min="8199" max="8199" width="6" style="292" customWidth="1"/>
    <col min="8200" max="8204" width="5.28515625" style="292" customWidth="1"/>
    <col min="8205" max="8205" width="5.5703125" style="292" customWidth="1"/>
    <col min="8206" max="8206" width="5.85546875" style="292" customWidth="1"/>
    <col min="8207" max="8208" width="3.5703125" style="292" customWidth="1"/>
    <col min="8209" max="8209" width="4.140625" style="292" customWidth="1"/>
    <col min="8210" max="8210" width="3.5703125" style="292" customWidth="1"/>
    <col min="8211" max="8211" width="5.140625" style="292" customWidth="1"/>
    <col min="8212" max="8212" width="13.7109375" style="292" customWidth="1"/>
    <col min="8213" max="8213" width="11.42578125" style="292" customWidth="1"/>
    <col min="8214" max="8214" width="12.5703125" style="292" customWidth="1"/>
    <col min="8215" max="8235" width="9.140625" style="292" customWidth="1"/>
    <col min="8236" max="8447" width="9.140625" style="292"/>
    <col min="8448" max="8448" width="4.5703125" style="292" customWidth="1"/>
    <col min="8449" max="8449" width="10" style="292" customWidth="1"/>
    <col min="8450" max="8450" width="12" style="292" customWidth="1"/>
    <col min="8451" max="8451" width="6.42578125" style="292" customWidth="1"/>
    <col min="8452" max="8452" width="10.28515625" style="292" customWidth="1"/>
    <col min="8453" max="8453" width="9.7109375" style="292" customWidth="1"/>
    <col min="8454" max="8454" width="5.28515625" style="292" customWidth="1"/>
    <col min="8455" max="8455" width="6" style="292" customWidth="1"/>
    <col min="8456" max="8460" width="5.28515625" style="292" customWidth="1"/>
    <col min="8461" max="8461" width="5.5703125" style="292" customWidth="1"/>
    <col min="8462" max="8462" width="5.85546875" style="292" customWidth="1"/>
    <col min="8463" max="8464" width="3.5703125" style="292" customWidth="1"/>
    <col min="8465" max="8465" width="4.140625" style="292" customWidth="1"/>
    <col min="8466" max="8466" width="3.5703125" style="292" customWidth="1"/>
    <col min="8467" max="8467" width="5.140625" style="292" customWidth="1"/>
    <col min="8468" max="8468" width="13.7109375" style="292" customWidth="1"/>
    <col min="8469" max="8469" width="11.42578125" style="292" customWidth="1"/>
    <col min="8470" max="8470" width="12.5703125" style="292" customWidth="1"/>
    <col min="8471" max="8491" width="9.140625" style="292" customWidth="1"/>
    <col min="8492" max="8703" width="9.140625" style="292"/>
    <col min="8704" max="8704" width="4.5703125" style="292" customWidth="1"/>
    <col min="8705" max="8705" width="10" style="292" customWidth="1"/>
    <col min="8706" max="8706" width="12" style="292" customWidth="1"/>
    <col min="8707" max="8707" width="6.42578125" style="292" customWidth="1"/>
    <col min="8708" max="8708" width="10.28515625" style="292" customWidth="1"/>
    <col min="8709" max="8709" width="9.7109375" style="292" customWidth="1"/>
    <col min="8710" max="8710" width="5.28515625" style="292" customWidth="1"/>
    <col min="8711" max="8711" width="6" style="292" customWidth="1"/>
    <col min="8712" max="8716" width="5.28515625" style="292" customWidth="1"/>
    <col min="8717" max="8717" width="5.5703125" style="292" customWidth="1"/>
    <col min="8718" max="8718" width="5.85546875" style="292" customWidth="1"/>
    <col min="8719" max="8720" width="3.5703125" style="292" customWidth="1"/>
    <col min="8721" max="8721" width="4.140625" style="292" customWidth="1"/>
    <col min="8722" max="8722" width="3.5703125" style="292" customWidth="1"/>
    <col min="8723" max="8723" width="5.140625" style="292" customWidth="1"/>
    <col min="8724" max="8724" width="13.7109375" style="292" customWidth="1"/>
    <col min="8725" max="8725" width="11.42578125" style="292" customWidth="1"/>
    <col min="8726" max="8726" width="12.5703125" style="292" customWidth="1"/>
    <col min="8727" max="8747" width="9.140625" style="292" customWidth="1"/>
    <col min="8748" max="8959" width="9.140625" style="292"/>
    <col min="8960" max="8960" width="4.5703125" style="292" customWidth="1"/>
    <col min="8961" max="8961" width="10" style="292" customWidth="1"/>
    <col min="8962" max="8962" width="12" style="292" customWidth="1"/>
    <col min="8963" max="8963" width="6.42578125" style="292" customWidth="1"/>
    <col min="8964" max="8964" width="10.28515625" style="292" customWidth="1"/>
    <col min="8965" max="8965" width="9.7109375" style="292" customWidth="1"/>
    <col min="8966" max="8966" width="5.28515625" style="292" customWidth="1"/>
    <col min="8967" max="8967" width="6" style="292" customWidth="1"/>
    <col min="8968" max="8972" width="5.28515625" style="292" customWidth="1"/>
    <col min="8973" max="8973" width="5.5703125" style="292" customWidth="1"/>
    <col min="8974" max="8974" width="5.85546875" style="292" customWidth="1"/>
    <col min="8975" max="8976" width="3.5703125" style="292" customWidth="1"/>
    <col min="8977" max="8977" width="4.140625" style="292" customWidth="1"/>
    <col min="8978" max="8978" width="3.5703125" style="292" customWidth="1"/>
    <col min="8979" max="8979" width="5.140625" style="292" customWidth="1"/>
    <col min="8980" max="8980" width="13.7109375" style="292" customWidth="1"/>
    <col min="8981" max="8981" width="11.42578125" style="292" customWidth="1"/>
    <col min="8982" max="8982" width="12.5703125" style="292" customWidth="1"/>
    <col min="8983" max="9003" width="9.140625" style="292" customWidth="1"/>
    <col min="9004" max="9215" width="9.140625" style="292"/>
    <col min="9216" max="9216" width="4.5703125" style="292" customWidth="1"/>
    <col min="9217" max="9217" width="10" style="292" customWidth="1"/>
    <col min="9218" max="9218" width="12" style="292" customWidth="1"/>
    <col min="9219" max="9219" width="6.42578125" style="292" customWidth="1"/>
    <col min="9220" max="9220" width="10.28515625" style="292" customWidth="1"/>
    <col min="9221" max="9221" width="9.7109375" style="292" customWidth="1"/>
    <col min="9222" max="9222" width="5.28515625" style="292" customWidth="1"/>
    <col min="9223" max="9223" width="6" style="292" customWidth="1"/>
    <col min="9224" max="9228" width="5.28515625" style="292" customWidth="1"/>
    <col min="9229" max="9229" width="5.5703125" style="292" customWidth="1"/>
    <col min="9230" max="9230" width="5.85546875" style="292" customWidth="1"/>
    <col min="9231" max="9232" width="3.5703125" style="292" customWidth="1"/>
    <col min="9233" max="9233" width="4.140625" style="292" customWidth="1"/>
    <col min="9234" max="9234" width="3.5703125" style="292" customWidth="1"/>
    <col min="9235" max="9235" width="5.140625" style="292" customWidth="1"/>
    <col min="9236" max="9236" width="13.7109375" style="292" customWidth="1"/>
    <col min="9237" max="9237" width="11.42578125" style="292" customWidth="1"/>
    <col min="9238" max="9238" width="12.5703125" style="292" customWidth="1"/>
    <col min="9239" max="9259" width="9.140625" style="292" customWidth="1"/>
    <col min="9260" max="9471" width="9.140625" style="292"/>
    <col min="9472" max="9472" width="4.5703125" style="292" customWidth="1"/>
    <col min="9473" max="9473" width="10" style="292" customWidth="1"/>
    <col min="9474" max="9474" width="12" style="292" customWidth="1"/>
    <col min="9475" max="9475" width="6.42578125" style="292" customWidth="1"/>
    <col min="9476" max="9476" width="10.28515625" style="292" customWidth="1"/>
    <col min="9477" max="9477" width="9.7109375" style="292" customWidth="1"/>
    <col min="9478" max="9478" width="5.28515625" style="292" customWidth="1"/>
    <col min="9479" max="9479" width="6" style="292" customWidth="1"/>
    <col min="9480" max="9484" width="5.28515625" style="292" customWidth="1"/>
    <col min="9485" max="9485" width="5.5703125" style="292" customWidth="1"/>
    <col min="9486" max="9486" width="5.85546875" style="292" customWidth="1"/>
    <col min="9487" max="9488" width="3.5703125" style="292" customWidth="1"/>
    <col min="9489" max="9489" width="4.140625" style="292" customWidth="1"/>
    <col min="9490" max="9490" width="3.5703125" style="292" customWidth="1"/>
    <col min="9491" max="9491" width="5.140625" style="292" customWidth="1"/>
    <col min="9492" max="9492" width="13.7109375" style="292" customWidth="1"/>
    <col min="9493" max="9493" width="11.42578125" style="292" customWidth="1"/>
    <col min="9494" max="9494" width="12.5703125" style="292" customWidth="1"/>
    <col min="9495" max="9515" width="9.140625" style="292" customWidth="1"/>
    <col min="9516" max="9727" width="9.140625" style="292"/>
    <col min="9728" max="9728" width="4.5703125" style="292" customWidth="1"/>
    <col min="9729" max="9729" width="10" style="292" customWidth="1"/>
    <col min="9730" max="9730" width="12" style="292" customWidth="1"/>
    <col min="9731" max="9731" width="6.42578125" style="292" customWidth="1"/>
    <col min="9732" max="9732" width="10.28515625" style="292" customWidth="1"/>
    <col min="9733" max="9733" width="9.7109375" style="292" customWidth="1"/>
    <col min="9734" max="9734" width="5.28515625" style="292" customWidth="1"/>
    <col min="9735" max="9735" width="6" style="292" customWidth="1"/>
    <col min="9736" max="9740" width="5.28515625" style="292" customWidth="1"/>
    <col min="9741" max="9741" width="5.5703125" style="292" customWidth="1"/>
    <col min="9742" max="9742" width="5.85546875" style="292" customWidth="1"/>
    <col min="9743" max="9744" width="3.5703125" style="292" customWidth="1"/>
    <col min="9745" max="9745" width="4.140625" style="292" customWidth="1"/>
    <col min="9746" max="9746" width="3.5703125" style="292" customWidth="1"/>
    <col min="9747" max="9747" width="5.140625" style="292" customWidth="1"/>
    <col min="9748" max="9748" width="13.7109375" style="292" customWidth="1"/>
    <col min="9749" max="9749" width="11.42578125" style="292" customWidth="1"/>
    <col min="9750" max="9750" width="12.5703125" style="292" customWidth="1"/>
    <col min="9751" max="9771" width="9.140625" style="292" customWidth="1"/>
    <col min="9772" max="9983" width="9.140625" style="292"/>
    <col min="9984" max="9984" width="4.5703125" style="292" customWidth="1"/>
    <col min="9985" max="9985" width="10" style="292" customWidth="1"/>
    <col min="9986" max="9986" width="12" style="292" customWidth="1"/>
    <col min="9987" max="9987" width="6.42578125" style="292" customWidth="1"/>
    <col min="9988" max="9988" width="10.28515625" style="292" customWidth="1"/>
    <col min="9989" max="9989" width="9.7109375" style="292" customWidth="1"/>
    <col min="9990" max="9990" width="5.28515625" style="292" customWidth="1"/>
    <col min="9991" max="9991" width="6" style="292" customWidth="1"/>
    <col min="9992" max="9996" width="5.28515625" style="292" customWidth="1"/>
    <col min="9997" max="9997" width="5.5703125" style="292" customWidth="1"/>
    <col min="9998" max="9998" width="5.85546875" style="292" customWidth="1"/>
    <col min="9999" max="10000" width="3.5703125" style="292" customWidth="1"/>
    <col min="10001" max="10001" width="4.140625" style="292" customWidth="1"/>
    <col min="10002" max="10002" width="3.5703125" style="292" customWidth="1"/>
    <col min="10003" max="10003" width="5.140625" style="292" customWidth="1"/>
    <col min="10004" max="10004" width="13.7109375" style="292" customWidth="1"/>
    <col min="10005" max="10005" width="11.42578125" style="292" customWidth="1"/>
    <col min="10006" max="10006" width="12.5703125" style="292" customWidth="1"/>
    <col min="10007" max="10027" width="9.140625" style="292" customWidth="1"/>
    <col min="10028" max="10239" width="9.140625" style="292"/>
    <col min="10240" max="10240" width="4.5703125" style="292" customWidth="1"/>
    <col min="10241" max="10241" width="10" style="292" customWidth="1"/>
    <col min="10242" max="10242" width="12" style="292" customWidth="1"/>
    <col min="10243" max="10243" width="6.42578125" style="292" customWidth="1"/>
    <col min="10244" max="10244" width="10.28515625" style="292" customWidth="1"/>
    <col min="10245" max="10245" width="9.7109375" style="292" customWidth="1"/>
    <col min="10246" max="10246" width="5.28515625" style="292" customWidth="1"/>
    <col min="10247" max="10247" width="6" style="292" customWidth="1"/>
    <col min="10248" max="10252" width="5.28515625" style="292" customWidth="1"/>
    <col min="10253" max="10253" width="5.5703125" style="292" customWidth="1"/>
    <col min="10254" max="10254" width="5.85546875" style="292" customWidth="1"/>
    <col min="10255" max="10256" width="3.5703125" style="292" customWidth="1"/>
    <col min="10257" max="10257" width="4.140625" style="292" customWidth="1"/>
    <col min="10258" max="10258" width="3.5703125" style="292" customWidth="1"/>
    <col min="10259" max="10259" width="5.140625" style="292" customWidth="1"/>
    <col min="10260" max="10260" width="13.7109375" style="292" customWidth="1"/>
    <col min="10261" max="10261" width="11.42578125" style="292" customWidth="1"/>
    <col min="10262" max="10262" width="12.5703125" style="292" customWidth="1"/>
    <col min="10263" max="10283" width="9.140625" style="292" customWidth="1"/>
    <col min="10284" max="10495" width="9.140625" style="292"/>
    <col min="10496" max="10496" width="4.5703125" style="292" customWidth="1"/>
    <col min="10497" max="10497" width="10" style="292" customWidth="1"/>
    <col min="10498" max="10498" width="12" style="292" customWidth="1"/>
    <col min="10499" max="10499" width="6.42578125" style="292" customWidth="1"/>
    <col min="10500" max="10500" width="10.28515625" style="292" customWidth="1"/>
    <col min="10501" max="10501" width="9.7109375" style="292" customWidth="1"/>
    <col min="10502" max="10502" width="5.28515625" style="292" customWidth="1"/>
    <col min="10503" max="10503" width="6" style="292" customWidth="1"/>
    <col min="10504" max="10508" width="5.28515625" style="292" customWidth="1"/>
    <col min="10509" max="10509" width="5.5703125" style="292" customWidth="1"/>
    <col min="10510" max="10510" width="5.85546875" style="292" customWidth="1"/>
    <col min="10511" max="10512" width="3.5703125" style="292" customWidth="1"/>
    <col min="10513" max="10513" width="4.140625" style="292" customWidth="1"/>
    <col min="10514" max="10514" width="3.5703125" style="292" customWidth="1"/>
    <col min="10515" max="10515" width="5.140625" style="292" customWidth="1"/>
    <col min="10516" max="10516" width="13.7109375" style="292" customWidth="1"/>
    <col min="10517" max="10517" width="11.42578125" style="292" customWidth="1"/>
    <col min="10518" max="10518" width="12.5703125" style="292" customWidth="1"/>
    <col min="10519" max="10539" width="9.140625" style="292" customWidth="1"/>
    <col min="10540" max="10751" width="9.140625" style="292"/>
    <col min="10752" max="10752" width="4.5703125" style="292" customWidth="1"/>
    <col min="10753" max="10753" width="10" style="292" customWidth="1"/>
    <col min="10754" max="10754" width="12" style="292" customWidth="1"/>
    <col min="10755" max="10755" width="6.42578125" style="292" customWidth="1"/>
    <col min="10756" max="10756" width="10.28515625" style="292" customWidth="1"/>
    <col min="10757" max="10757" width="9.7109375" style="292" customWidth="1"/>
    <col min="10758" max="10758" width="5.28515625" style="292" customWidth="1"/>
    <col min="10759" max="10759" width="6" style="292" customWidth="1"/>
    <col min="10760" max="10764" width="5.28515625" style="292" customWidth="1"/>
    <col min="10765" max="10765" width="5.5703125" style="292" customWidth="1"/>
    <col min="10766" max="10766" width="5.85546875" style="292" customWidth="1"/>
    <col min="10767" max="10768" width="3.5703125" style="292" customWidth="1"/>
    <col min="10769" max="10769" width="4.140625" style="292" customWidth="1"/>
    <col min="10770" max="10770" width="3.5703125" style="292" customWidth="1"/>
    <col min="10771" max="10771" width="5.140625" style="292" customWidth="1"/>
    <col min="10772" max="10772" width="13.7109375" style="292" customWidth="1"/>
    <col min="10773" max="10773" width="11.42578125" style="292" customWidth="1"/>
    <col min="10774" max="10774" width="12.5703125" style="292" customWidth="1"/>
    <col min="10775" max="10795" width="9.140625" style="292" customWidth="1"/>
    <col min="10796" max="11007" width="9.140625" style="292"/>
    <col min="11008" max="11008" width="4.5703125" style="292" customWidth="1"/>
    <col min="11009" max="11009" width="10" style="292" customWidth="1"/>
    <col min="11010" max="11010" width="12" style="292" customWidth="1"/>
    <col min="11011" max="11011" width="6.42578125" style="292" customWidth="1"/>
    <col min="11012" max="11012" width="10.28515625" style="292" customWidth="1"/>
    <col min="11013" max="11013" width="9.7109375" style="292" customWidth="1"/>
    <col min="11014" max="11014" width="5.28515625" style="292" customWidth="1"/>
    <col min="11015" max="11015" width="6" style="292" customWidth="1"/>
    <col min="11016" max="11020" width="5.28515625" style="292" customWidth="1"/>
    <col min="11021" max="11021" width="5.5703125" style="292" customWidth="1"/>
    <col min="11022" max="11022" width="5.85546875" style="292" customWidth="1"/>
    <col min="11023" max="11024" width="3.5703125" style="292" customWidth="1"/>
    <col min="11025" max="11025" width="4.140625" style="292" customWidth="1"/>
    <col min="11026" max="11026" width="3.5703125" style="292" customWidth="1"/>
    <col min="11027" max="11027" width="5.140625" style="292" customWidth="1"/>
    <col min="11028" max="11028" width="13.7109375" style="292" customWidth="1"/>
    <col min="11029" max="11029" width="11.42578125" style="292" customWidth="1"/>
    <col min="11030" max="11030" width="12.5703125" style="292" customWidth="1"/>
    <col min="11031" max="11051" width="9.140625" style="292" customWidth="1"/>
    <col min="11052" max="11263" width="9.140625" style="292"/>
    <col min="11264" max="11264" width="4.5703125" style="292" customWidth="1"/>
    <col min="11265" max="11265" width="10" style="292" customWidth="1"/>
    <col min="11266" max="11266" width="12" style="292" customWidth="1"/>
    <col min="11267" max="11267" width="6.42578125" style="292" customWidth="1"/>
    <col min="11268" max="11268" width="10.28515625" style="292" customWidth="1"/>
    <col min="11269" max="11269" width="9.7109375" style="292" customWidth="1"/>
    <col min="11270" max="11270" width="5.28515625" style="292" customWidth="1"/>
    <col min="11271" max="11271" width="6" style="292" customWidth="1"/>
    <col min="11272" max="11276" width="5.28515625" style="292" customWidth="1"/>
    <col min="11277" max="11277" width="5.5703125" style="292" customWidth="1"/>
    <col min="11278" max="11278" width="5.85546875" style="292" customWidth="1"/>
    <col min="11279" max="11280" width="3.5703125" style="292" customWidth="1"/>
    <col min="11281" max="11281" width="4.140625" style="292" customWidth="1"/>
    <col min="11282" max="11282" width="3.5703125" style="292" customWidth="1"/>
    <col min="11283" max="11283" width="5.140625" style="292" customWidth="1"/>
    <col min="11284" max="11284" width="13.7109375" style="292" customWidth="1"/>
    <col min="11285" max="11285" width="11.42578125" style="292" customWidth="1"/>
    <col min="11286" max="11286" width="12.5703125" style="292" customWidth="1"/>
    <col min="11287" max="11307" width="9.140625" style="292" customWidth="1"/>
    <col min="11308" max="11519" width="9.140625" style="292"/>
    <col min="11520" max="11520" width="4.5703125" style="292" customWidth="1"/>
    <col min="11521" max="11521" width="10" style="292" customWidth="1"/>
    <col min="11522" max="11522" width="12" style="292" customWidth="1"/>
    <col min="11523" max="11523" width="6.42578125" style="292" customWidth="1"/>
    <col min="11524" max="11524" width="10.28515625" style="292" customWidth="1"/>
    <col min="11525" max="11525" width="9.7109375" style="292" customWidth="1"/>
    <col min="11526" max="11526" width="5.28515625" style="292" customWidth="1"/>
    <col min="11527" max="11527" width="6" style="292" customWidth="1"/>
    <col min="11528" max="11532" width="5.28515625" style="292" customWidth="1"/>
    <col min="11533" max="11533" width="5.5703125" style="292" customWidth="1"/>
    <col min="11534" max="11534" width="5.85546875" style="292" customWidth="1"/>
    <col min="11535" max="11536" width="3.5703125" style="292" customWidth="1"/>
    <col min="11537" max="11537" width="4.140625" style="292" customWidth="1"/>
    <col min="11538" max="11538" width="3.5703125" style="292" customWidth="1"/>
    <col min="11539" max="11539" width="5.140625" style="292" customWidth="1"/>
    <col min="11540" max="11540" width="13.7109375" style="292" customWidth="1"/>
    <col min="11541" max="11541" width="11.42578125" style="292" customWidth="1"/>
    <col min="11542" max="11542" width="12.5703125" style="292" customWidth="1"/>
    <col min="11543" max="11563" width="9.140625" style="292" customWidth="1"/>
    <col min="11564" max="11775" width="9.140625" style="292"/>
    <col min="11776" max="11776" width="4.5703125" style="292" customWidth="1"/>
    <col min="11777" max="11777" width="10" style="292" customWidth="1"/>
    <col min="11778" max="11778" width="12" style="292" customWidth="1"/>
    <col min="11779" max="11779" width="6.42578125" style="292" customWidth="1"/>
    <col min="11780" max="11780" width="10.28515625" style="292" customWidth="1"/>
    <col min="11781" max="11781" width="9.7109375" style="292" customWidth="1"/>
    <col min="11782" max="11782" width="5.28515625" style="292" customWidth="1"/>
    <col min="11783" max="11783" width="6" style="292" customWidth="1"/>
    <col min="11784" max="11788" width="5.28515625" style="292" customWidth="1"/>
    <col min="11789" max="11789" width="5.5703125" style="292" customWidth="1"/>
    <col min="11790" max="11790" width="5.85546875" style="292" customWidth="1"/>
    <col min="11791" max="11792" width="3.5703125" style="292" customWidth="1"/>
    <col min="11793" max="11793" width="4.140625" style="292" customWidth="1"/>
    <col min="11794" max="11794" width="3.5703125" style="292" customWidth="1"/>
    <col min="11795" max="11795" width="5.140625" style="292" customWidth="1"/>
    <col min="11796" max="11796" width="13.7109375" style="292" customWidth="1"/>
    <col min="11797" max="11797" width="11.42578125" style="292" customWidth="1"/>
    <col min="11798" max="11798" width="12.5703125" style="292" customWidth="1"/>
    <col min="11799" max="11819" width="9.140625" style="292" customWidth="1"/>
    <col min="11820" max="12031" width="9.140625" style="292"/>
    <col min="12032" max="12032" width="4.5703125" style="292" customWidth="1"/>
    <col min="12033" max="12033" width="10" style="292" customWidth="1"/>
    <col min="12034" max="12034" width="12" style="292" customWidth="1"/>
    <col min="12035" max="12035" width="6.42578125" style="292" customWidth="1"/>
    <col min="12036" max="12036" width="10.28515625" style="292" customWidth="1"/>
    <col min="12037" max="12037" width="9.7109375" style="292" customWidth="1"/>
    <col min="12038" max="12038" width="5.28515625" style="292" customWidth="1"/>
    <col min="12039" max="12039" width="6" style="292" customWidth="1"/>
    <col min="12040" max="12044" width="5.28515625" style="292" customWidth="1"/>
    <col min="12045" max="12045" width="5.5703125" style="292" customWidth="1"/>
    <col min="12046" max="12046" width="5.85546875" style="292" customWidth="1"/>
    <col min="12047" max="12048" width="3.5703125" style="292" customWidth="1"/>
    <col min="12049" max="12049" width="4.140625" style="292" customWidth="1"/>
    <col min="12050" max="12050" width="3.5703125" style="292" customWidth="1"/>
    <col min="12051" max="12051" width="5.140625" style="292" customWidth="1"/>
    <col min="12052" max="12052" width="13.7109375" style="292" customWidth="1"/>
    <col min="12053" max="12053" width="11.42578125" style="292" customWidth="1"/>
    <col min="12054" max="12054" width="12.5703125" style="292" customWidth="1"/>
    <col min="12055" max="12075" width="9.140625" style="292" customWidth="1"/>
    <col min="12076" max="12287" width="9.140625" style="292"/>
    <col min="12288" max="12288" width="4.5703125" style="292" customWidth="1"/>
    <col min="12289" max="12289" width="10" style="292" customWidth="1"/>
    <col min="12290" max="12290" width="12" style="292" customWidth="1"/>
    <col min="12291" max="12291" width="6.42578125" style="292" customWidth="1"/>
    <col min="12292" max="12292" width="10.28515625" style="292" customWidth="1"/>
    <col min="12293" max="12293" width="9.7109375" style="292" customWidth="1"/>
    <col min="12294" max="12294" width="5.28515625" style="292" customWidth="1"/>
    <col min="12295" max="12295" width="6" style="292" customWidth="1"/>
    <col min="12296" max="12300" width="5.28515625" style="292" customWidth="1"/>
    <col min="12301" max="12301" width="5.5703125" style="292" customWidth="1"/>
    <col min="12302" max="12302" width="5.85546875" style="292" customWidth="1"/>
    <col min="12303" max="12304" width="3.5703125" style="292" customWidth="1"/>
    <col min="12305" max="12305" width="4.140625" style="292" customWidth="1"/>
    <col min="12306" max="12306" width="3.5703125" style="292" customWidth="1"/>
    <col min="12307" max="12307" width="5.140625" style="292" customWidth="1"/>
    <col min="12308" max="12308" width="13.7109375" style="292" customWidth="1"/>
    <col min="12309" max="12309" width="11.42578125" style="292" customWidth="1"/>
    <col min="12310" max="12310" width="12.5703125" style="292" customWidth="1"/>
    <col min="12311" max="12331" width="9.140625" style="292" customWidth="1"/>
    <col min="12332" max="12543" width="9.140625" style="292"/>
    <col min="12544" max="12544" width="4.5703125" style="292" customWidth="1"/>
    <col min="12545" max="12545" width="10" style="292" customWidth="1"/>
    <col min="12546" max="12546" width="12" style="292" customWidth="1"/>
    <col min="12547" max="12547" width="6.42578125" style="292" customWidth="1"/>
    <col min="12548" max="12548" width="10.28515625" style="292" customWidth="1"/>
    <col min="12549" max="12549" width="9.7109375" style="292" customWidth="1"/>
    <col min="12550" max="12550" width="5.28515625" style="292" customWidth="1"/>
    <col min="12551" max="12551" width="6" style="292" customWidth="1"/>
    <col min="12552" max="12556" width="5.28515625" style="292" customWidth="1"/>
    <col min="12557" max="12557" width="5.5703125" style="292" customWidth="1"/>
    <col min="12558" max="12558" width="5.85546875" style="292" customWidth="1"/>
    <col min="12559" max="12560" width="3.5703125" style="292" customWidth="1"/>
    <col min="12561" max="12561" width="4.140625" style="292" customWidth="1"/>
    <col min="12562" max="12562" width="3.5703125" style="292" customWidth="1"/>
    <col min="12563" max="12563" width="5.140625" style="292" customWidth="1"/>
    <col min="12564" max="12564" width="13.7109375" style="292" customWidth="1"/>
    <col min="12565" max="12565" width="11.42578125" style="292" customWidth="1"/>
    <col min="12566" max="12566" width="12.5703125" style="292" customWidth="1"/>
    <col min="12567" max="12587" width="9.140625" style="292" customWidth="1"/>
    <col min="12588" max="12799" width="9.140625" style="292"/>
    <col min="12800" max="12800" width="4.5703125" style="292" customWidth="1"/>
    <col min="12801" max="12801" width="10" style="292" customWidth="1"/>
    <col min="12802" max="12802" width="12" style="292" customWidth="1"/>
    <col min="12803" max="12803" width="6.42578125" style="292" customWidth="1"/>
    <col min="12804" max="12804" width="10.28515625" style="292" customWidth="1"/>
    <col min="12805" max="12805" width="9.7109375" style="292" customWidth="1"/>
    <col min="12806" max="12806" width="5.28515625" style="292" customWidth="1"/>
    <col min="12807" max="12807" width="6" style="292" customWidth="1"/>
    <col min="12808" max="12812" width="5.28515625" style="292" customWidth="1"/>
    <col min="12813" max="12813" width="5.5703125" style="292" customWidth="1"/>
    <col min="12814" max="12814" width="5.85546875" style="292" customWidth="1"/>
    <col min="12815" max="12816" width="3.5703125" style="292" customWidth="1"/>
    <col min="12817" max="12817" width="4.140625" style="292" customWidth="1"/>
    <col min="12818" max="12818" width="3.5703125" style="292" customWidth="1"/>
    <col min="12819" max="12819" width="5.140625" style="292" customWidth="1"/>
    <col min="12820" max="12820" width="13.7109375" style="292" customWidth="1"/>
    <col min="12821" max="12821" width="11.42578125" style="292" customWidth="1"/>
    <col min="12822" max="12822" width="12.5703125" style="292" customWidth="1"/>
    <col min="12823" max="12843" width="9.140625" style="292" customWidth="1"/>
    <col min="12844" max="13055" width="9.140625" style="292"/>
    <col min="13056" max="13056" width="4.5703125" style="292" customWidth="1"/>
    <col min="13057" max="13057" width="10" style="292" customWidth="1"/>
    <col min="13058" max="13058" width="12" style="292" customWidth="1"/>
    <col min="13059" max="13059" width="6.42578125" style="292" customWidth="1"/>
    <col min="13060" max="13060" width="10.28515625" style="292" customWidth="1"/>
    <col min="13061" max="13061" width="9.7109375" style="292" customWidth="1"/>
    <col min="13062" max="13062" width="5.28515625" style="292" customWidth="1"/>
    <col min="13063" max="13063" width="6" style="292" customWidth="1"/>
    <col min="13064" max="13068" width="5.28515625" style="292" customWidth="1"/>
    <col min="13069" max="13069" width="5.5703125" style="292" customWidth="1"/>
    <col min="13070" max="13070" width="5.85546875" style="292" customWidth="1"/>
    <col min="13071" max="13072" width="3.5703125" style="292" customWidth="1"/>
    <col min="13073" max="13073" width="4.140625" style="292" customWidth="1"/>
    <col min="13074" max="13074" width="3.5703125" style="292" customWidth="1"/>
    <col min="13075" max="13075" width="5.140625" style="292" customWidth="1"/>
    <col min="13076" max="13076" width="13.7109375" style="292" customWidth="1"/>
    <col min="13077" max="13077" width="11.42578125" style="292" customWidth="1"/>
    <col min="13078" max="13078" width="12.5703125" style="292" customWidth="1"/>
    <col min="13079" max="13099" width="9.140625" style="292" customWidth="1"/>
    <col min="13100" max="13311" width="9.140625" style="292"/>
    <col min="13312" max="13312" width="4.5703125" style="292" customWidth="1"/>
    <col min="13313" max="13313" width="10" style="292" customWidth="1"/>
    <col min="13314" max="13314" width="12" style="292" customWidth="1"/>
    <col min="13315" max="13315" width="6.42578125" style="292" customWidth="1"/>
    <col min="13316" max="13316" width="10.28515625" style="292" customWidth="1"/>
    <col min="13317" max="13317" width="9.7109375" style="292" customWidth="1"/>
    <col min="13318" max="13318" width="5.28515625" style="292" customWidth="1"/>
    <col min="13319" max="13319" width="6" style="292" customWidth="1"/>
    <col min="13320" max="13324" width="5.28515625" style="292" customWidth="1"/>
    <col min="13325" max="13325" width="5.5703125" style="292" customWidth="1"/>
    <col min="13326" max="13326" width="5.85546875" style="292" customWidth="1"/>
    <col min="13327" max="13328" width="3.5703125" style="292" customWidth="1"/>
    <col min="13329" max="13329" width="4.140625" style="292" customWidth="1"/>
    <col min="13330" max="13330" width="3.5703125" style="292" customWidth="1"/>
    <col min="13331" max="13331" width="5.140625" style="292" customWidth="1"/>
    <col min="13332" max="13332" width="13.7109375" style="292" customWidth="1"/>
    <col min="13333" max="13333" width="11.42578125" style="292" customWidth="1"/>
    <col min="13334" max="13334" width="12.5703125" style="292" customWidth="1"/>
    <col min="13335" max="13355" width="9.140625" style="292" customWidth="1"/>
    <col min="13356" max="13567" width="9.140625" style="292"/>
    <col min="13568" max="13568" width="4.5703125" style="292" customWidth="1"/>
    <col min="13569" max="13569" width="10" style="292" customWidth="1"/>
    <col min="13570" max="13570" width="12" style="292" customWidth="1"/>
    <col min="13571" max="13571" width="6.42578125" style="292" customWidth="1"/>
    <col min="13572" max="13572" width="10.28515625" style="292" customWidth="1"/>
    <col min="13573" max="13573" width="9.7109375" style="292" customWidth="1"/>
    <col min="13574" max="13574" width="5.28515625" style="292" customWidth="1"/>
    <col min="13575" max="13575" width="6" style="292" customWidth="1"/>
    <col min="13576" max="13580" width="5.28515625" style="292" customWidth="1"/>
    <col min="13581" max="13581" width="5.5703125" style="292" customWidth="1"/>
    <col min="13582" max="13582" width="5.85546875" style="292" customWidth="1"/>
    <col min="13583" max="13584" width="3.5703125" style="292" customWidth="1"/>
    <col min="13585" max="13585" width="4.140625" style="292" customWidth="1"/>
    <col min="13586" max="13586" width="3.5703125" style="292" customWidth="1"/>
    <col min="13587" max="13587" width="5.140625" style="292" customWidth="1"/>
    <col min="13588" max="13588" width="13.7109375" style="292" customWidth="1"/>
    <col min="13589" max="13589" width="11.42578125" style="292" customWidth="1"/>
    <col min="13590" max="13590" width="12.5703125" style="292" customWidth="1"/>
    <col min="13591" max="13611" width="9.140625" style="292" customWidth="1"/>
    <col min="13612" max="13823" width="9.140625" style="292"/>
    <col min="13824" max="13824" width="4.5703125" style="292" customWidth="1"/>
    <col min="13825" max="13825" width="10" style="292" customWidth="1"/>
    <col min="13826" max="13826" width="12" style="292" customWidth="1"/>
    <col min="13827" max="13827" width="6.42578125" style="292" customWidth="1"/>
    <col min="13828" max="13828" width="10.28515625" style="292" customWidth="1"/>
    <col min="13829" max="13829" width="9.7109375" style="292" customWidth="1"/>
    <col min="13830" max="13830" width="5.28515625" style="292" customWidth="1"/>
    <col min="13831" max="13831" width="6" style="292" customWidth="1"/>
    <col min="13832" max="13836" width="5.28515625" style="292" customWidth="1"/>
    <col min="13837" max="13837" width="5.5703125" style="292" customWidth="1"/>
    <col min="13838" max="13838" width="5.85546875" style="292" customWidth="1"/>
    <col min="13839" max="13840" width="3.5703125" style="292" customWidth="1"/>
    <col min="13841" max="13841" width="4.140625" style="292" customWidth="1"/>
    <col min="13842" max="13842" width="3.5703125" style="292" customWidth="1"/>
    <col min="13843" max="13843" width="5.140625" style="292" customWidth="1"/>
    <col min="13844" max="13844" width="13.7109375" style="292" customWidth="1"/>
    <col min="13845" max="13845" width="11.42578125" style="292" customWidth="1"/>
    <col min="13846" max="13846" width="12.5703125" style="292" customWidth="1"/>
    <col min="13847" max="13867" width="9.140625" style="292" customWidth="1"/>
    <col min="13868" max="14079" width="9.140625" style="292"/>
    <col min="14080" max="14080" width="4.5703125" style="292" customWidth="1"/>
    <col min="14081" max="14081" width="10" style="292" customWidth="1"/>
    <col min="14082" max="14082" width="12" style="292" customWidth="1"/>
    <col min="14083" max="14083" width="6.42578125" style="292" customWidth="1"/>
    <col min="14084" max="14084" width="10.28515625" style="292" customWidth="1"/>
    <col min="14085" max="14085" width="9.7109375" style="292" customWidth="1"/>
    <col min="14086" max="14086" width="5.28515625" style="292" customWidth="1"/>
    <col min="14087" max="14087" width="6" style="292" customWidth="1"/>
    <col min="14088" max="14092" width="5.28515625" style="292" customWidth="1"/>
    <col min="14093" max="14093" width="5.5703125" style="292" customWidth="1"/>
    <col min="14094" max="14094" width="5.85546875" style="292" customWidth="1"/>
    <col min="14095" max="14096" width="3.5703125" style="292" customWidth="1"/>
    <col min="14097" max="14097" width="4.140625" style="292" customWidth="1"/>
    <col min="14098" max="14098" width="3.5703125" style="292" customWidth="1"/>
    <col min="14099" max="14099" width="5.140625" style="292" customWidth="1"/>
    <col min="14100" max="14100" width="13.7109375" style="292" customWidth="1"/>
    <col min="14101" max="14101" width="11.42578125" style="292" customWidth="1"/>
    <col min="14102" max="14102" width="12.5703125" style="292" customWidth="1"/>
    <col min="14103" max="14123" width="9.140625" style="292" customWidth="1"/>
    <col min="14124" max="14335" width="9.140625" style="292"/>
    <col min="14336" max="14336" width="4.5703125" style="292" customWidth="1"/>
    <col min="14337" max="14337" width="10" style="292" customWidth="1"/>
    <col min="14338" max="14338" width="12" style="292" customWidth="1"/>
    <col min="14339" max="14339" width="6.42578125" style="292" customWidth="1"/>
    <col min="14340" max="14340" width="10.28515625" style="292" customWidth="1"/>
    <col min="14341" max="14341" width="9.7109375" style="292" customWidth="1"/>
    <col min="14342" max="14342" width="5.28515625" style="292" customWidth="1"/>
    <col min="14343" max="14343" width="6" style="292" customWidth="1"/>
    <col min="14344" max="14348" width="5.28515625" style="292" customWidth="1"/>
    <col min="14349" max="14349" width="5.5703125" style="292" customWidth="1"/>
    <col min="14350" max="14350" width="5.85546875" style="292" customWidth="1"/>
    <col min="14351" max="14352" width="3.5703125" style="292" customWidth="1"/>
    <col min="14353" max="14353" width="4.140625" style="292" customWidth="1"/>
    <col min="14354" max="14354" width="3.5703125" style="292" customWidth="1"/>
    <col min="14355" max="14355" width="5.140625" style="292" customWidth="1"/>
    <col min="14356" max="14356" width="13.7109375" style="292" customWidth="1"/>
    <col min="14357" max="14357" width="11.42578125" style="292" customWidth="1"/>
    <col min="14358" max="14358" width="12.5703125" style="292" customWidth="1"/>
    <col min="14359" max="14379" width="9.140625" style="292" customWidth="1"/>
    <col min="14380" max="14591" width="9.140625" style="292"/>
    <col min="14592" max="14592" width="4.5703125" style="292" customWidth="1"/>
    <col min="14593" max="14593" width="10" style="292" customWidth="1"/>
    <col min="14594" max="14594" width="12" style="292" customWidth="1"/>
    <col min="14595" max="14595" width="6.42578125" style="292" customWidth="1"/>
    <col min="14596" max="14596" width="10.28515625" style="292" customWidth="1"/>
    <col min="14597" max="14597" width="9.7109375" style="292" customWidth="1"/>
    <col min="14598" max="14598" width="5.28515625" style="292" customWidth="1"/>
    <col min="14599" max="14599" width="6" style="292" customWidth="1"/>
    <col min="14600" max="14604" width="5.28515625" style="292" customWidth="1"/>
    <col min="14605" max="14605" width="5.5703125" style="292" customWidth="1"/>
    <col min="14606" max="14606" width="5.85546875" style="292" customWidth="1"/>
    <col min="14607" max="14608" width="3.5703125" style="292" customWidth="1"/>
    <col min="14609" max="14609" width="4.140625" style="292" customWidth="1"/>
    <col min="14610" max="14610" width="3.5703125" style="292" customWidth="1"/>
    <col min="14611" max="14611" width="5.140625" style="292" customWidth="1"/>
    <col min="14612" max="14612" width="13.7109375" style="292" customWidth="1"/>
    <col min="14613" max="14613" width="11.42578125" style="292" customWidth="1"/>
    <col min="14614" max="14614" width="12.5703125" style="292" customWidth="1"/>
    <col min="14615" max="14635" width="9.140625" style="292" customWidth="1"/>
    <col min="14636" max="14847" width="9.140625" style="292"/>
    <col min="14848" max="14848" width="4.5703125" style="292" customWidth="1"/>
    <col min="14849" max="14849" width="10" style="292" customWidth="1"/>
    <col min="14850" max="14850" width="12" style="292" customWidth="1"/>
    <col min="14851" max="14851" width="6.42578125" style="292" customWidth="1"/>
    <col min="14852" max="14852" width="10.28515625" style="292" customWidth="1"/>
    <col min="14853" max="14853" width="9.7109375" style="292" customWidth="1"/>
    <col min="14854" max="14854" width="5.28515625" style="292" customWidth="1"/>
    <col min="14855" max="14855" width="6" style="292" customWidth="1"/>
    <col min="14856" max="14860" width="5.28515625" style="292" customWidth="1"/>
    <col min="14861" max="14861" width="5.5703125" style="292" customWidth="1"/>
    <col min="14862" max="14862" width="5.85546875" style="292" customWidth="1"/>
    <col min="14863" max="14864" width="3.5703125" style="292" customWidth="1"/>
    <col min="14865" max="14865" width="4.140625" style="292" customWidth="1"/>
    <col min="14866" max="14866" width="3.5703125" style="292" customWidth="1"/>
    <col min="14867" max="14867" width="5.140625" style="292" customWidth="1"/>
    <col min="14868" max="14868" width="13.7109375" style="292" customWidth="1"/>
    <col min="14869" max="14869" width="11.42578125" style="292" customWidth="1"/>
    <col min="14870" max="14870" width="12.5703125" style="292" customWidth="1"/>
    <col min="14871" max="14891" width="9.140625" style="292" customWidth="1"/>
    <col min="14892" max="15103" width="9.140625" style="292"/>
    <col min="15104" max="15104" width="4.5703125" style="292" customWidth="1"/>
    <col min="15105" max="15105" width="10" style="292" customWidth="1"/>
    <col min="15106" max="15106" width="12" style="292" customWidth="1"/>
    <col min="15107" max="15107" width="6.42578125" style="292" customWidth="1"/>
    <col min="15108" max="15108" width="10.28515625" style="292" customWidth="1"/>
    <col min="15109" max="15109" width="9.7109375" style="292" customWidth="1"/>
    <col min="15110" max="15110" width="5.28515625" style="292" customWidth="1"/>
    <col min="15111" max="15111" width="6" style="292" customWidth="1"/>
    <col min="15112" max="15116" width="5.28515625" style="292" customWidth="1"/>
    <col min="15117" max="15117" width="5.5703125" style="292" customWidth="1"/>
    <col min="15118" max="15118" width="5.85546875" style="292" customWidth="1"/>
    <col min="15119" max="15120" width="3.5703125" style="292" customWidth="1"/>
    <col min="15121" max="15121" width="4.140625" style="292" customWidth="1"/>
    <col min="15122" max="15122" width="3.5703125" style="292" customWidth="1"/>
    <col min="15123" max="15123" width="5.140625" style="292" customWidth="1"/>
    <col min="15124" max="15124" width="13.7109375" style="292" customWidth="1"/>
    <col min="15125" max="15125" width="11.42578125" style="292" customWidth="1"/>
    <col min="15126" max="15126" width="12.5703125" style="292" customWidth="1"/>
    <col min="15127" max="15147" width="9.140625" style="292" customWidth="1"/>
    <col min="15148" max="15359" width="9.140625" style="292"/>
    <col min="15360" max="15360" width="4.5703125" style="292" customWidth="1"/>
    <col min="15361" max="15361" width="10" style="292" customWidth="1"/>
    <col min="15362" max="15362" width="12" style="292" customWidth="1"/>
    <col min="15363" max="15363" width="6.42578125" style="292" customWidth="1"/>
    <col min="15364" max="15364" width="10.28515625" style="292" customWidth="1"/>
    <col min="15365" max="15365" width="9.7109375" style="292" customWidth="1"/>
    <col min="15366" max="15366" width="5.28515625" style="292" customWidth="1"/>
    <col min="15367" max="15367" width="6" style="292" customWidth="1"/>
    <col min="15368" max="15372" width="5.28515625" style="292" customWidth="1"/>
    <col min="15373" max="15373" width="5.5703125" style="292" customWidth="1"/>
    <col min="15374" max="15374" width="5.85546875" style="292" customWidth="1"/>
    <col min="15375" max="15376" width="3.5703125" style="292" customWidth="1"/>
    <col min="15377" max="15377" width="4.140625" style="292" customWidth="1"/>
    <col min="15378" max="15378" width="3.5703125" style="292" customWidth="1"/>
    <col min="15379" max="15379" width="5.140625" style="292" customWidth="1"/>
    <col min="15380" max="15380" width="13.7109375" style="292" customWidth="1"/>
    <col min="15381" max="15381" width="11.42578125" style="292" customWidth="1"/>
    <col min="15382" max="15382" width="12.5703125" style="292" customWidth="1"/>
    <col min="15383" max="15403" width="9.140625" style="292" customWidth="1"/>
    <col min="15404" max="15615" width="9.140625" style="292"/>
    <col min="15616" max="15616" width="4.5703125" style="292" customWidth="1"/>
    <col min="15617" max="15617" width="10" style="292" customWidth="1"/>
    <col min="15618" max="15618" width="12" style="292" customWidth="1"/>
    <col min="15619" max="15619" width="6.42578125" style="292" customWidth="1"/>
    <col min="15620" max="15620" width="10.28515625" style="292" customWidth="1"/>
    <col min="15621" max="15621" width="9.7109375" style="292" customWidth="1"/>
    <col min="15622" max="15622" width="5.28515625" style="292" customWidth="1"/>
    <col min="15623" max="15623" width="6" style="292" customWidth="1"/>
    <col min="15624" max="15628" width="5.28515625" style="292" customWidth="1"/>
    <col min="15629" max="15629" width="5.5703125" style="292" customWidth="1"/>
    <col min="15630" max="15630" width="5.85546875" style="292" customWidth="1"/>
    <col min="15631" max="15632" width="3.5703125" style="292" customWidth="1"/>
    <col min="15633" max="15633" width="4.140625" style="292" customWidth="1"/>
    <col min="15634" max="15634" width="3.5703125" style="292" customWidth="1"/>
    <col min="15635" max="15635" width="5.140625" style="292" customWidth="1"/>
    <col min="15636" max="15636" width="13.7109375" style="292" customWidth="1"/>
    <col min="15637" max="15637" width="11.42578125" style="292" customWidth="1"/>
    <col min="15638" max="15638" width="12.5703125" style="292" customWidth="1"/>
    <col min="15639" max="15659" width="9.140625" style="292" customWidth="1"/>
    <col min="15660" max="15871" width="9.140625" style="292"/>
    <col min="15872" max="15872" width="4.5703125" style="292" customWidth="1"/>
    <col min="15873" max="15873" width="10" style="292" customWidth="1"/>
    <col min="15874" max="15874" width="12" style="292" customWidth="1"/>
    <col min="15875" max="15875" width="6.42578125" style="292" customWidth="1"/>
    <col min="15876" max="15876" width="10.28515625" style="292" customWidth="1"/>
    <col min="15877" max="15877" width="9.7109375" style="292" customWidth="1"/>
    <col min="15878" max="15878" width="5.28515625" style="292" customWidth="1"/>
    <col min="15879" max="15879" width="6" style="292" customWidth="1"/>
    <col min="15880" max="15884" width="5.28515625" style="292" customWidth="1"/>
    <col min="15885" max="15885" width="5.5703125" style="292" customWidth="1"/>
    <col min="15886" max="15886" width="5.85546875" style="292" customWidth="1"/>
    <col min="15887" max="15888" width="3.5703125" style="292" customWidth="1"/>
    <col min="15889" max="15889" width="4.140625" style="292" customWidth="1"/>
    <col min="15890" max="15890" width="3.5703125" style="292" customWidth="1"/>
    <col min="15891" max="15891" width="5.140625" style="292" customWidth="1"/>
    <col min="15892" max="15892" width="13.7109375" style="292" customWidth="1"/>
    <col min="15893" max="15893" width="11.42578125" style="292" customWidth="1"/>
    <col min="15894" max="15894" width="12.5703125" style="292" customWidth="1"/>
    <col min="15895" max="15915" width="9.140625" style="292" customWidth="1"/>
    <col min="15916" max="16127" width="9.140625" style="292"/>
    <col min="16128" max="16128" width="4.5703125" style="292" customWidth="1"/>
    <col min="16129" max="16129" width="10" style="292" customWidth="1"/>
    <col min="16130" max="16130" width="12" style="292" customWidth="1"/>
    <col min="16131" max="16131" width="6.42578125" style="292" customWidth="1"/>
    <col min="16132" max="16132" width="10.28515625" style="292" customWidth="1"/>
    <col min="16133" max="16133" width="9.7109375" style="292" customWidth="1"/>
    <col min="16134" max="16134" width="5.28515625" style="292" customWidth="1"/>
    <col min="16135" max="16135" width="6" style="292" customWidth="1"/>
    <col min="16136" max="16140" width="5.28515625" style="292" customWidth="1"/>
    <col min="16141" max="16141" width="5.5703125" style="292" customWidth="1"/>
    <col min="16142" max="16142" width="5.85546875" style="292" customWidth="1"/>
    <col min="16143" max="16144" width="3.5703125" style="292" customWidth="1"/>
    <col min="16145" max="16145" width="4.140625" style="292" customWidth="1"/>
    <col min="16146" max="16146" width="3.5703125" style="292" customWidth="1"/>
    <col min="16147" max="16147" width="5.140625" style="292" customWidth="1"/>
    <col min="16148" max="16148" width="13.7109375" style="292" customWidth="1"/>
    <col min="16149" max="16149" width="11.42578125" style="292" customWidth="1"/>
    <col min="16150" max="16150" width="12.5703125" style="292" customWidth="1"/>
    <col min="16151" max="16171" width="9.140625" style="292" customWidth="1"/>
    <col min="16172" max="16384" width="9.140625" style="292"/>
  </cols>
  <sheetData>
    <row r="1" spans="1:251" s="577" customFormat="1" ht="24.75" customHeight="1">
      <c r="A1" s="973" t="s">
        <v>0</v>
      </c>
      <c r="B1" s="973"/>
      <c r="C1" s="973"/>
      <c r="E1" s="578"/>
      <c r="H1" s="579"/>
      <c r="I1" s="579"/>
      <c r="J1" s="579"/>
      <c r="K1" s="579"/>
      <c r="L1" s="579" t="s">
        <v>1</v>
      </c>
      <c r="M1" s="579"/>
      <c r="N1" s="580"/>
      <c r="O1" s="580"/>
      <c r="P1" s="580"/>
      <c r="Q1" s="580"/>
      <c r="R1" s="580"/>
      <c r="S1" s="580"/>
      <c r="T1" s="580"/>
    </row>
    <row r="2" spans="1:251" s="577" customFormat="1" ht="24.75" customHeight="1">
      <c r="A2" s="973" t="s">
        <v>2</v>
      </c>
      <c r="B2" s="973"/>
      <c r="C2" s="973"/>
      <c r="E2" s="581"/>
      <c r="H2" s="579"/>
      <c r="I2" s="579"/>
      <c r="J2" s="579"/>
      <c r="K2" s="579"/>
      <c r="L2" s="579" t="s">
        <v>537</v>
      </c>
      <c r="M2" s="579"/>
      <c r="N2" s="580"/>
      <c r="O2" s="580"/>
      <c r="P2" s="580"/>
      <c r="Q2" s="580"/>
      <c r="R2" s="580"/>
      <c r="S2" s="580"/>
      <c r="T2" s="580"/>
    </row>
    <row r="3" spans="1:251" s="577" customFormat="1" ht="24.75" customHeight="1">
      <c r="E3" s="581"/>
      <c r="H3" s="579"/>
      <c r="I3" s="579"/>
      <c r="J3" s="579"/>
      <c r="K3" s="579"/>
      <c r="L3" s="579" t="s">
        <v>615</v>
      </c>
      <c r="M3" s="579"/>
      <c r="N3" s="580"/>
      <c r="O3" s="580"/>
      <c r="P3" s="580"/>
      <c r="Q3" s="580"/>
      <c r="R3" s="580"/>
      <c r="S3" s="580"/>
      <c r="T3" s="580"/>
    </row>
    <row r="4" spans="1:251" s="582" customFormat="1" ht="6.75" customHeight="1">
      <c r="B4" s="583"/>
      <c r="D4" s="584"/>
      <c r="E4" s="585"/>
      <c r="H4" s="582">
        <v>68</v>
      </c>
      <c r="I4" s="582">
        <v>71</v>
      </c>
      <c r="L4" s="586">
        <v>72</v>
      </c>
      <c r="M4" s="586"/>
      <c r="N4" s="586">
        <v>73</v>
      </c>
      <c r="O4" s="586">
        <v>73</v>
      </c>
      <c r="P4" s="586"/>
      <c r="Q4" s="586"/>
      <c r="R4" s="586">
        <v>74</v>
      </c>
      <c r="S4" s="586">
        <v>75</v>
      </c>
      <c r="T4" s="586"/>
      <c r="U4" s="587"/>
    </row>
    <row r="5" spans="1:251" ht="20.25" customHeight="1">
      <c r="A5" s="1022" t="s">
        <v>5</v>
      </c>
      <c r="B5" s="1023" t="s">
        <v>6</v>
      </c>
      <c r="C5" s="1024" t="s">
        <v>7</v>
      </c>
      <c r="D5" s="1025"/>
      <c r="E5" s="1026" t="s">
        <v>8</v>
      </c>
      <c r="F5" s="1022" t="s">
        <v>9</v>
      </c>
      <c r="G5" s="1017" t="s">
        <v>10</v>
      </c>
      <c r="H5" s="1019" t="s">
        <v>553</v>
      </c>
      <c r="I5" s="956" t="s">
        <v>13</v>
      </c>
      <c r="J5" s="956"/>
      <c r="K5" s="956"/>
      <c r="L5" s="956"/>
      <c r="M5" s="956"/>
      <c r="N5" s="1020" t="s">
        <v>334</v>
      </c>
      <c r="O5" s="1021"/>
      <c r="P5" s="1019" t="s">
        <v>15</v>
      </c>
      <c r="Q5" s="1019" t="s">
        <v>16</v>
      </c>
      <c r="R5" s="1019" t="s">
        <v>17</v>
      </c>
      <c r="S5" s="1019" t="s">
        <v>18</v>
      </c>
      <c r="T5" s="1019" t="s">
        <v>19</v>
      </c>
      <c r="U5" s="1017" t="s">
        <v>20</v>
      </c>
      <c r="V5" s="1017" t="s">
        <v>21</v>
      </c>
    </row>
    <row r="6" spans="1:251" ht="23.25" customHeight="1">
      <c r="A6" s="950"/>
      <c r="B6" s="959"/>
      <c r="C6" s="963"/>
      <c r="D6" s="964"/>
      <c r="E6" s="947"/>
      <c r="F6" s="950"/>
      <c r="G6" s="950"/>
      <c r="H6" s="954"/>
      <c r="I6" s="954" t="s">
        <v>38</v>
      </c>
      <c r="J6" s="954" t="s">
        <v>511</v>
      </c>
      <c r="K6" s="954" t="s">
        <v>423</v>
      </c>
      <c r="L6" s="954" t="s">
        <v>25</v>
      </c>
      <c r="M6" s="1019" t="s">
        <v>26</v>
      </c>
      <c r="N6" s="971"/>
      <c r="O6" s="972"/>
      <c r="P6" s="954"/>
      <c r="Q6" s="954"/>
      <c r="R6" s="954"/>
      <c r="S6" s="954"/>
      <c r="T6" s="954"/>
      <c r="U6" s="967"/>
      <c r="V6" s="967"/>
      <c r="W6" s="291"/>
    </row>
    <row r="7" spans="1:251" ht="27" customHeight="1">
      <c r="A7" s="951"/>
      <c r="B7" s="960"/>
      <c r="C7" s="965"/>
      <c r="D7" s="966"/>
      <c r="E7" s="948"/>
      <c r="F7" s="951"/>
      <c r="G7" s="951"/>
      <c r="H7" s="955"/>
      <c r="I7" s="955"/>
      <c r="J7" s="955"/>
      <c r="K7" s="955"/>
      <c r="L7" s="955"/>
      <c r="M7" s="955"/>
      <c r="N7" s="348" t="s">
        <v>27</v>
      </c>
      <c r="O7" s="348" t="s">
        <v>28</v>
      </c>
      <c r="P7" s="955"/>
      <c r="Q7" s="955"/>
      <c r="R7" s="955"/>
      <c r="S7" s="955"/>
      <c r="T7" s="955"/>
      <c r="U7" s="968"/>
      <c r="V7" s="968"/>
    </row>
    <row r="8" spans="1:251" s="588" customFormat="1" ht="29.25" customHeight="1">
      <c r="A8" s="487" t="s">
        <v>362</v>
      </c>
      <c r="C8" s="365"/>
      <c r="D8" s="366"/>
      <c r="E8" s="367"/>
      <c r="F8" s="589"/>
      <c r="G8" s="589"/>
      <c r="H8" s="589"/>
      <c r="I8" s="589"/>
      <c r="J8" s="589"/>
      <c r="K8" s="589"/>
      <c r="L8" s="589"/>
      <c r="M8" s="589"/>
      <c r="N8" s="589"/>
      <c r="O8" s="589"/>
      <c r="P8" s="590"/>
      <c r="Q8" s="590"/>
      <c r="R8" s="591"/>
      <c r="S8" s="591"/>
      <c r="T8" s="591"/>
      <c r="U8" s="592"/>
      <c r="V8" s="592"/>
      <c r="W8" s="593"/>
      <c r="X8" s="594"/>
      <c r="Y8" s="594"/>
      <c r="Z8" s="594"/>
      <c r="AA8" s="594"/>
      <c r="AB8" s="594"/>
      <c r="AC8" s="594"/>
      <c r="AD8" s="594"/>
      <c r="AE8" s="594"/>
      <c r="AF8" s="594"/>
      <c r="AG8" s="594"/>
      <c r="AH8" s="594"/>
      <c r="AI8" s="594"/>
      <c r="AJ8" s="594"/>
      <c r="AK8" s="594"/>
      <c r="AL8" s="594"/>
      <c r="AM8" s="594"/>
      <c r="AN8" s="594"/>
      <c r="AO8" s="594"/>
      <c r="AP8" s="594"/>
      <c r="AQ8" s="594"/>
      <c r="AR8" s="594"/>
      <c r="AS8" s="594"/>
      <c r="AT8" s="594"/>
      <c r="AU8" s="594"/>
      <c r="AV8" s="594"/>
      <c r="AW8" s="594"/>
      <c r="AX8" s="594"/>
      <c r="AY8" s="594"/>
      <c r="AZ8" s="594"/>
      <c r="BA8" s="594"/>
      <c r="BB8" s="594"/>
      <c r="BC8" s="594"/>
      <c r="BD8" s="594"/>
      <c r="BE8" s="594"/>
      <c r="BF8" s="594"/>
      <c r="BG8" s="594"/>
      <c r="BH8" s="594"/>
      <c r="BI8" s="594"/>
      <c r="BJ8" s="594"/>
      <c r="BK8" s="594"/>
      <c r="BL8" s="594"/>
      <c r="BM8" s="594"/>
      <c r="BN8" s="594"/>
      <c r="BO8" s="594"/>
      <c r="BP8" s="594"/>
      <c r="BQ8" s="594"/>
      <c r="BR8" s="594"/>
      <c r="BS8" s="594"/>
      <c r="BT8" s="594"/>
      <c r="BU8" s="594"/>
      <c r="BV8" s="594"/>
      <c r="BW8" s="594"/>
      <c r="BX8" s="594"/>
      <c r="BY8" s="594"/>
      <c r="BZ8" s="594"/>
      <c r="CA8" s="594"/>
      <c r="CB8" s="594"/>
      <c r="CC8" s="594"/>
      <c r="CD8" s="594"/>
      <c r="CE8" s="594"/>
      <c r="CF8" s="594"/>
      <c r="CG8" s="594"/>
      <c r="CH8" s="594"/>
      <c r="CI8" s="594"/>
      <c r="CJ8" s="594"/>
      <c r="CK8" s="594"/>
      <c r="CL8" s="594"/>
      <c r="CM8" s="594"/>
      <c r="CN8" s="594"/>
      <c r="CO8" s="594"/>
      <c r="CP8" s="594"/>
      <c r="CQ8" s="594"/>
      <c r="CR8" s="594"/>
      <c r="CS8" s="594"/>
      <c r="CT8" s="594"/>
      <c r="CU8" s="594"/>
      <c r="CV8" s="594"/>
      <c r="CW8" s="594"/>
      <c r="CX8" s="594"/>
      <c r="CY8" s="594"/>
      <c r="CZ8" s="594"/>
      <c r="DA8" s="594"/>
      <c r="DB8" s="594"/>
      <c r="DC8" s="594"/>
      <c r="DD8" s="594"/>
      <c r="DE8" s="594"/>
      <c r="DF8" s="594"/>
      <c r="DG8" s="594"/>
      <c r="DH8" s="594"/>
      <c r="DI8" s="594"/>
      <c r="DJ8" s="594"/>
      <c r="DK8" s="594"/>
      <c r="DL8" s="594"/>
      <c r="DM8" s="594"/>
      <c r="DN8" s="594"/>
      <c r="DO8" s="594"/>
      <c r="DP8" s="594"/>
      <c r="DQ8" s="594"/>
      <c r="DR8" s="594"/>
      <c r="DS8" s="594"/>
      <c r="DT8" s="594"/>
      <c r="DU8" s="594"/>
      <c r="DV8" s="594"/>
      <c r="DW8" s="594"/>
      <c r="DX8" s="594"/>
      <c r="DY8" s="594"/>
      <c r="DZ8" s="594"/>
      <c r="EA8" s="594"/>
      <c r="EB8" s="594"/>
      <c r="EC8" s="594"/>
      <c r="ED8" s="594"/>
      <c r="EE8" s="594"/>
      <c r="EF8" s="594"/>
      <c r="EG8" s="594"/>
      <c r="EH8" s="594"/>
      <c r="EI8" s="594"/>
      <c r="EJ8" s="594"/>
      <c r="EK8" s="594"/>
      <c r="EL8" s="594"/>
      <c r="EM8" s="594"/>
      <c r="EN8" s="594"/>
      <c r="EO8" s="594"/>
      <c r="EP8" s="594"/>
      <c r="EQ8" s="594"/>
      <c r="ER8" s="594"/>
      <c r="ES8" s="594"/>
      <c r="ET8" s="594"/>
      <c r="EU8" s="594"/>
      <c r="EV8" s="594"/>
      <c r="EW8" s="594"/>
      <c r="EX8" s="594"/>
      <c r="EY8" s="594"/>
      <c r="EZ8" s="594"/>
      <c r="FA8" s="594"/>
      <c r="FB8" s="594"/>
      <c r="FC8" s="594"/>
      <c r="FD8" s="594"/>
      <c r="FE8" s="594"/>
      <c r="FF8" s="594"/>
      <c r="FG8" s="594"/>
      <c r="FH8" s="594"/>
      <c r="FI8" s="594"/>
      <c r="FJ8" s="594"/>
      <c r="FK8" s="594"/>
      <c r="FL8" s="594"/>
      <c r="FM8" s="594"/>
      <c r="FN8" s="594"/>
      <c r="FO8" s="594"/>
      <c r="FP8" s="594"/>
      <c r="FQ8" s="594"/>
      <c r="FR8" s="594"/>
      <c r="FS8" s="594"/>
      <c r="FT8" s="594"/>
      <c r="FU8" s="594"/>
      <c r="FV8" s="594"/>
      <c r="FW8" s="594"/>
      <c r="FX8" s="594"/>
      <c r="FY8" s="594"/>
      <c r="FZ8" s="594"/>
      <c r="GA8" s="594"/>
      <c r="GB8" s="594"/>
      <c r="GC8" s="594"/>
      <c r="GD8" s="594"/>
      <c r="GE8" s="594"/>
      <c r="GF8" s="594"/>
      <c r="GG8" s="594"/>
      <c r="GH8" s="594"/>
      <c r="GI8" s="594"/>
      <c r="GJ8" s="594"/>
      <c r="GK8" s="594"/>
      <c r="GL8" s="594"/>
      <c r="GM8" s="594"/>
      <c r="GN8" s="594"/>
      <c r="GO8" s="594"/>
      <c r="GP8" s="594"/>
      <c r="GQ8" s="594"/>
      <c r="GR8" s="594"/>
      <c r="GS8" s="594"/>
      <c r="GT8" s="594"/>
      <c r="GU8" s="594"/>
      <c r="GV8" s="594"/>
      <c r="GW8" s="594"/>
      <c r="GX8" s="594"/>
      <c r="GY8" s="594"/>
      <c r="GZ8" s="594"/>
      <c r="HA8" s="594"/>
      <c r="HB8" s="594"/>
      <c r="HC8" s="594"/>
      <c r="HD8" s="594"/>
      <c r="HE8" s="594"/>
      <c r="HF8" s="594"/>
      <c r="HG8" s="594"/>
      <c r="HH8" s="594"/>
      <c r="HI8" s="594"/>
      <c r="HJ8" s="594"/>
      <c r="HK8" s="594"/>
      <c r="HL8" s="594"/>
      <c r="HM8" s="594"/>
      <c r="HN8" s="594"/>
      <c r="HO8" s="594"/>
      <c r="HP8" s="594"/>
      <c r="HQ8" s="594"/>
      <c r="HR8" s="594"/>
      <c r="HS8" s="594"/>
      <c r="HT8" s="594"/>
      <c r="HU8" s="594"/>
      <c r="HV8" s="594"/>
      <c r="HW8" s="594"/>
      <c r="HX8" s="594"/>
      <c r="HY8" s="594"/>
      <c r="HZ8" s="594"/>
      <c r="IA8" s="594"/>
      <c r="IB8" s="594"/>
      <c r="IC8" s="594"/>
      <c r="ID8" s="594"/>
      <c r="IE8" s="594"/>
      <c r="IF8" s="594"/>
      <c r="IG8" s="594"/>
      <c r="IH8" s="594"/>
      <c r="II8" s="594"/>
      <c r="IJ8" s="594"/>
      <c r="IK8" s="594"/>
      <c r="IL8" s="594"/>
      <c r="IM8" s="594"/>
      <c r="IN8" s="594"/>
      <c r="IO8" s="594"/>
      <c r="IP8" s="594"/>
      <c r="IQ8" s="594"/>
    </row>
    <row r="9" spans="1:251" s="594" customFormat="1" ht="28.5" customHeight="1">
      <c r="A9" s="23">
        <v>1</v>
      </c>
      <c r="B9" s="595">
        <v>168322190</v>
      </c>
      <c r="C9" s="596" t="s">
        <v>371</v>
      </c>
      <c r="D9" s="597" t="s">
        <v>322</v>
      </c>
      <c r="E9" s="598" t="s">
        <v>616</v>
      </c>
      <c r="F9" s="28" t="s">
        <v>44</v>
      </c>
      <c r="G9" s="28" t="s">
        <v>45</v>
      </c>
      <c r="H9" s="30">
        <v>5.93</v>
      </c>
      <c r="I9" s="31">
        <v>6.5</v>
      </c>
      <c r="J9" s="31">
        <v>6.4</v>
      </c>
      <c r="K9" s="31">
        <v>3.3</v>
      </c>
      <c r="L9" s="31">
        <v>8</v>
      </c>
      <c r="M9" s="30">
        <v>5.2</v>
      </c>
      <c r="N9" s="30">
        <v>5.89</v>
      </c>
      <c r="O9" s="30">
        <v>2.14</v>
      </c>
      <c r="P9" s="599" t="s">
        <v>46</v>
      </c>
      <c r="Q9" s="599" t="s">
        <v>46</v>
      </c>
      <c r="R9" s="600" t="s">
        <v>46</v>
      </c>
      <c r="S9" s="600" t="s">
        <v>46</v>
      </c>
      <c r="T9" s="600" t="s">
        <v>47</v>
      </c>
      <c r="U9" s="35"/>
      <c r="V9" s="373" t="s">
        <v>40</v>
      </c>
      <c r="W9" s="734" t="s">
        <v>781</v>
      </c>
      <c r="X9" s="443"/>
    </row>
    <row r="10" spans="1:251" ht="23.25" customHeight="1">
      <c r="A10" s="601"/>
      <c r="B10" s="601"/>
      <c r="C10" s="601"/>
      <c r="D10" s="601"/>
      <c r="E10" s="602"/>
      <c r="F10" s="601"/>
      <c r="G10" s="601"/>
      <c r="H10" s="601"/>
      <c r="I10" s="601"/>
      <c r="J10" s="601"/>
      <c r="K10" s="601"/>
      <c r="L10" s="603"/>
      <c r="M10" s="603"/>
      <c r="N10" s="603"/>
      <c r="O10" s="292"/>
      <c r="P10" s="604" t="s">
        <v>30</v>
      </c>
      <c r="Q10" s="292"/>
      <c r="R10" s="605"/>
      <c r="S10" s="605"/>
      <c r="T10" s="606"/>
      <c r="U10" s="607"/>
      <c r="V10" s="607"/>
    </row>
    <row r="11" spans="1:251" s="615" customFormat="1" ht="22.5" customHeight="1">
      <c r="A11" s="608"/>
      <c r="B11" s="609" t="s">
        <v>31</v>
      </c>
      <c r="C11" s="608"/>
      <c r="D11" s="610"/>
      <c r="E11" s="611" t="s">
        <v>32</v>
      </c>
      <c r="F11" s="608"/>
      <c r="G11" s="608"/>
      <c r="H11" s="608"/>
      <c r="I11" s="608"/>
      <c r="J11" s="612" t="s">
        <v>33</v>
      </c>
      <c r="K11" s="608"/>
      <c r="L11" s="610"/>
      <c r="M11" s="613"/>
      <c r="N11" s="613"/>
      <c r="O11" s="613"/>
      <c r="P11" s="613"/>
      <c r="Q11" s="613"/>
      <c r="R11" s="611" t="s">
        <v>34</v>
      </c>
      <c r="S11" s="614"/>
      <c r="T11" s="606"/>
      <c r="U11" s="608"/>
      <c r="V11" s="608"/>
    </row>
    <row r="12" spans="1:251" ht="15.75">
      <c r="A12" s="616"/>
      <c r="B12" s="616"/>
      <c r="C12" s="616"/>
      <c r="D12" s="616"/>
      <c r="E12" s="617"/>
      <c r="F12" s="616"/>
      <c r="G12" s="616"/>
      <c r="H12" s="616"/>
      <c r="I12" s="616"/>
      <c r="J12" s="616"/>
      <c r="K12" s="616"/>
      <c r="L12" s="618"/>
      <c r="M12" s="618"/>
      <c r="N12" s="618"/>
      <c r="O12" s="618"/>
      <c r="P12" s="618"/>
      <c r="Q12" s="618"/>
      <c r="R12" s="618"/>
      <c r="S12" s="618"/>
      <c r="T12" s="618"/>
      <c r="U12" s="616"/>
      <c r="V12" s="616"/>
    </row>
    <row r="13" spans="1:251" ht="15.75">
      <c r="A13" s="616"/>
      <c r="B13" s="616"/>
      <c r="C13" s="616"/>
      <c r="D13" s="616"/>
      <c r="E13" s="617"/>
      <c r="F13" s="616"/>
      <c r="G13" s="616"/>
      <c r="H13" s="616"/>
      <c r="I13" s="616"/>
      <c r="J13" s="616"/>
      <c r="K13" s="616"/>
      <c r="L13" s="618"/>
      <c r="M13" s="618"/>
      <c r="N13" s="618"/>
      <c r="O13" s="618"/>
      <c r="P13" s="618"/>
      <c r="Q13" s="618"/>
      <c r="R13" s="618"/>
      <c r="S13" s="618"/>
      <c r="T13" s="618"/>
      <c r="U13" s="616"/>
      <c r="V13" s="616"/>
    </row>
    <row r="14" spans="1:251" ht="15.75">
      <c r="A14" s="616"/>
      <c r="B14" s="616"/>
      <c r="C14" s="616"/>
      <c r="D14" s="616"/>
      <c r="E14" s="617"/>
      <c r="F14" s="616"/>
      <c r="G14" s="616"/>
      <c r="H14" s="616"/>
      <c r="I14" s="616"/>
      <c r="J14" s="616"/>
      <c r="K14" s="616"/>
      <c r="L14" s="618"/>
      <c r="M14" s="618"/>
      <c r="N14" s="618"/>
      <c r="O14" s="618"/>
      <c r="P14" s="618"/>
      <c r="Q14" s="618"/>
      <c r="R14" s="618"/>
      <c r="S14" s="618"/>
      <c r="T14" s="618"/>
      <c r="U14" s="616"/>
      <c r="V14" s="616"/>
    </row>
    <row r="15" spans="1:251" ht="15.75">
      <c r="A15" s="616"/>
      <c r="B15" s="616"/>
      <c r="C15" s="616"/>
      <c r="D15" s="616"/>
      <c r="E15" s="617"/>
      <c r="F15" s="616"/>
      <c r="G15" s="616"/>
      <c r="H15" s="616"/>
      <c r="I15" s="616"/>
      <c r="J15" s="616"/>
      <c r="K15" s="616"/>
      <c r="L15" s="618"/>
      <c r="M15" s="618"/>
      <c r="N15" s="618"/>
      <c r="O15" s="618"/>
      <c r="P15" s="618"/>
      <c r="Q15" s="618"/>
      <c r="R15" s="618"/>
      <c r="S15" s="618"/>
      <c r="T15" s="618"/>
      <c r="U15" s="616"/>
      <c r="V15" s="616"/>
    </row>
    <row r="16" spans="1:251" ht="15.75">
      <c r="A16" s="616"/>
      <c r="B16" s="616"/>
      <c r="C16" s="616"/>
      <c r="D16" s="616"/>
      <c r="E16" s="617"/>
      <c r="F16" s="616"/>
      <c r="G16" s="616"/>
      <c r="H16" s="616"/>
      <c r="I16" s="616"/>
      <c r="J16" s="616"/>
      <c r="K16" s="616"/>
      <c r="L16" s="618"/>
      <c r="M16" s="618"/>
      <c r="N16" s="618"/>
      <c r="O16" s="618"/>
      <c r="P16" s="618"/>
      <c r="Q16" s="618"/>
      <c r="R16" s="618"/>
      <c r="S16" s="618"/>
      <c r="T16" s="618"/>
      <c r="U16" s="616"/>
      <c r="V16" s="616"/>
    </row>
    <row r="17" spans="1:22" ht="15.75">
      <c r="A17" s="616"/>
      <c r="B17" s="609" t="s">
        <v>35</v>
      </c>
      <c r="C17" s="608"/>
      <c r="D17" s="608"/>
      <c r="E17" s="611" t="s">
        <v>36</v>
      </c>
      <c r="F17" s="608"/>
      <c r="G17" s="608"/>
      <c r="H17" s="608"/>
      <c r="I17" s="608"/>
      <c r="J17" s="612" t="s">
        <v>37</v>
      </c>
      <c r="K17" s="610"/>
      <c r="L17" s="613"/>
      <c r="M17" s="618"/>
      <c r="N17" s="618"/>
      <c r="O17" s="618"/>
      <c r="P17" s="618"/>
      <c r="Q17" s="618"/>
      <c r="R17" s="618"/>
      <c r="S17" s="618"/>
      <c r="T17" s="618"/>
      <c r="U17" s="616"/>
      <c r="V17" s="616"/>
    </row>
  </sheetData>
  <mergeCells count="23">
    <mergeCell ref="S5:S7"/>
    <mergeCell ref="E5:E7"/>
    <mergeCell ref="A1:C1"/>
    <mergeCell ref="A2:C2"/>
    <mergeCell ref="A5:A7"/>
    <mergeCell ref="B5:B7"/>
    <mergeCell ref="C5:D7"/>
    <mergeCell ref="T5:T7"/>
    <mergeCell ref="U5:U7"/>
    <mergeCell ref="V5:V7"/>
    <mergeCell ref="F5:F7"/>
    <mergeCell ref="G5:G7"/>
    <mergeCell ref="H5:H7"/>
    <mergeCell ref="I5:M5"/>
    <mergeCell ref="N5:O6"/>
    <mergeCell ref="P5:P7"/>
    <mergeCell ref="I6:I7"/>
    <mergeCell ref="J6:J7"/>
    <mergeCell ref="K6:K7"/>
    <mergeCell ref="L6:L7"/>
    <mergeCell ref="M6:M7"/>
    <mergeCell ref="Q5:Q7"/>
    <mergeCell ref="R5:R7"/>
  </mergeCells>
  <conditionalFormatting sqref="I9:M9">
    <cfRule type="cellIs" dxfId="137" priority="14" stopIfTrue="1" operator="lessThan">
      <formula>5.5</formula>
    </cfRule>
  </conditionalFormatting>
  <conditionalFormatting sqref="V9">
    <cfRule type="cellIs" dxfId="136" priority="13" operator="between">
      <formula>0</formula>
      <formula>3.9</formula>
    </cfRule>
  </conditionalFormatting>
  <conditionalFormatting sqref="P9:Q9 V9">
    <cfRule type="cellIs" dxfId="135" priority="12" operator="lessThan">
      <formula>5</formula>
    </cfRule>
  </conditionalFormatting>
  <conditionalFormatting sqref="P9:Q9 V9">
    <cfRule type="cellIs" dxfId="134" priority="11" stopIfTrue="1" operator="notEqual">
      <formula>"CNTN"</formula>
    </cfRule>
  </conditionalFormatting>
  <conditionalFormatting sqref="P9:Q9">
    <cfRule type="notContainsBlanks" dxfId="133" priority="9" stopIfTrue="1">
      <formula>LEN(TRIM(P9))&gt;0</formula>
    </cfRule>
    <cfRule type="cellIs" dxfId="132" priority="10" operator="between">
      <formula>0</formula>
      <formula>3.9</formula>
    </cfRule>
  </conditionalFormatting>
  <conditionalFormatting sqref="S10:T11 R10 Q9:T9">
    <cfRule type="notContainsBlanks" priority="8" stopIfTrue="1">
      <formula>LEN(TRIM(Q9))&gt;0</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26"/>
  <sheetViews>
    <sheetView zoomScaleNormal="100" workbookViewId="0">
      <pane xSplit="4" ySplit="8" topLeftCell="J15" activePane="bottomRight" state="frozen"/>
      <selection activeCell="C5" sqref="C5:D7"/>
      <selection pane="topRight" activeCell="C5" sqref="C5:D7"/>
      <selection pane="bottomLeft" activeCell="C5" sqref="C5:D7"/>
      <selection pane="bottomRight" activeCell="X11" sqref="X11:X14"/>
    </sheetView>
  </sheetViews>
  <sheetFormatPr defaultRowHeight="21" customHeight="1"/>
  <cols>
    <col min="1" max="1" width="4" style="9" customWidth="1"/>
    <col min="2" max="2" width="9.42578125" style="9" customWidth="1"/>
    <col min="3" max="3" width="16.140625" style="9" customWidth="1"/>
    <col min="4" max="4" width="6.7109375" style="9" customWidth="1"/>
    <col min="5" max="5" width="9.42578125" style="9" customWidth="1"/>
    <col min="6" max="6" width="8.5703125" style="9" customWidth="1"/>
    <col min="7" max="7" width="5.7109375" style="9" customWidth="1"/>
    <col min="8" max="8" width="5.5703125" style="9" customWidth="1"/>
    <col min="9" max="9" width="5.7109375" style="9" customWidth="1"/>
    <col min="10" max="10" width="4.85546875" style="9" customWidth="1"/>
    <col min="11" max="11" width="4.42578125" style="9" customWidth="1"/>
    <col min="12" max="13" width="4.7109375" style="9" customWidth="1"/>
    <col min="14" max="14" width="5.85546875" style="9" customWidth="1"/>
    <col min="15" max="15" width="6.28515625" style="9" customWidth="1"/>
    <col min="16" max="16" width="6" style="9" customWidth="1"/>
    <col min="17" max="19" width="4" style="9" customWidth="1"/>
    <col min="20" max="20" width="4.42578125" style="9" customWidth="1"/>
    <col min="21" max="21" width="6.42578125" style="9" customWidth="1"/>
    <col min="22" max="22" width="8.5703125" style="9" customWidth="1"/>
    <col min="23" max="23" width="7.42578125" style="9" customWidth="1"/>
    <col min="24" max="231" width="9.140625" style="9"/>
    <col min="232" max="232" width="4" style="9" customWidth="1"/>
    <col min="233" max="233" width="9.42578125" style="9" customWidth="1"/>
    <col min="234" max="234" width="16.140625" style="9" customWidth="1"/>
    <col min="235" max="235" width="6.7109375" style="9" customWidth="1"/>
    <col min="236" max="236" width="9.42578125" style="9" customWidth="1"/>
    <col min="237" max="237" width="8.5703125" style="9" customWidth="1"/>
    <col min="238" max="238" width="5.7109375" style="9" customWidth="1"/>
    <col min="239" max="239" width="5.5703125" style="9" customWidth="1"/>
    <col min="240" max="240" width="5.7109375" style="9" customWidth="1"/>
    <col min="241" max="241" width="4.85546875" style="9" customWidth="1"/>
    <col min="242" max="242" width="4.42578125" style="9" customWidth="1"/>
    <col min="243" max="244" width="4.7109375" style="9" customWidth="1"/>
    <col min="245" max="245" width="5.85546875" style="9" customWidth="1"/>
    <col min="246" max="246" width="6.28515625" style="9" customWidth="1"/>
    <col min="247" max="247" width="6" style="9" customWidth="1"/>
    <col min="248" max="250" width="4" style="9" customWidth="1"/>
    <col min="251" max="251" width="4.42578125" style="9" customWidth="1"/>
    <col min="252" max="252" width="6.42578125" style="9" customWidth="1"/>
    <col min="253" max="253" width="8.5703125" style="9" customWidth="1"/>
    <col min="254" max="254" width="7.42578125" style="9" customWidth="1"/>
    <col min="255" max="255" width="15.85546875" style="9" customWidth="1"/>
    <col min="256" max="256" width="7.28515625" style="9" customWidth="1"/>
    <col min="257" max="260" width="9.140625" style="9" customWidth="1"/>
    <col min="261" max="487" width="9.140625" style="9"/>
    <col min="488" max="488" width="4" style="9" customWidth="1"/>
    <col min="489" max="489" width="9.42578125" style="9" customWidth="1"/>
    <col min="490" max="490" width="16.140625" style="9" customWidth="1"/>
    <col min="491" max="491" width="6.7109375" style="9" customWidth="1"/>
    <col min="492" max="492" width="9.42578125" style="9" customWidth="1"/>
    <col min="493" max="493" width="8.5703125" style="9" customWidth="1"/>
    <col min="494" max="494" width="5.7109375" style="9" customWidth="1"/>
    <col min="495" max="495" width="5.5703125" style="9" customWidth="1"/>
    <col min="496" max="496" width="5.7109375" style="9" customWidth="1"/>
    <col min="497" max="497" width="4.85546875" style="9" customWidth="1"/>
    <col min="498" max="498" width="4.42578125" style="9" customWidth="1"/>
    <col min="499" max="500" width="4.7109375" style="9" customWidth="1"/>
    <col min="501" max="501" width="5.85546875" style="9" customWidth="1"/>
    <col min="502" max="502" width="6.28515625" style="9" customWidth="1"/>
    <col min="503" max="503" width="6" style="9" customWidth="1"/>
    <col min="504" max="506" width="4" style="9" customWidth="1"/>
    <col min="507" max="507" width="4.42578125" style="9" customWidth="1"/>
    <col min="508" max="508" width="6.42578125" style="9" customWidth="1"/>
    <col min="509" max="509" width="8.5703125" style="9" customWidth="1"/>
    <col min="510" max="510" width="7.42578125" style="9" customWidth="1"/>
    <col min="511" max="511" width="15.85546875" style="9" customWidth="1"/>
    <col min="512" max="512" width="7.28515625" style="9" customWidth="1"/>
    <col min="513" max="516" width="9.140625" style="9" customWidth="1"/>
    <col min="517" max="743" width="9.140625" style="9"/>
    <col min="744" max="744" width="4" style="9" customWidth="1"/>
    <col min="745" max="745" width="9.42578125" style="9" customWidth="1"/>
    <col min="746" max="746" width="16.140625" style="9" customWidth="1"/>
    <col min="747" max="747" width="6.7109375" style="9" customWidth="1"/>
    <col min="748" max="748" width="9.42578125" style="9" customWidth="1"/>
    <col min="749" max="749" width="8.5703125" style="9" customWidth="1"/>
    <col min="750" max="750" width="5.7109375" style="9" customWidth="1"/>
    <col min="751" max="751" width="5.5703125" style="9" customWidth="1"/>
    <col min="752" max="752" width="5.7109375" style="9" customWidth="1"/>
    <col min="753" max="753" width="4.85546875" style="9" customWidth="1"/>
    <col min="754" max="754" width="4.42578125" style="9" customWidth="1"/>
    <col min="755" max="756" width="4.7109375" style="9" customWidth="1"/>
    <col min="757" max="757" width="5.85546875" style="9" customWidth="1"/>
    <col min="758" max="758" width="6.28515625" style="9" customWidth="1"/>
    <col min="759" max="759" width="6" style="9" customWidth="1"/>
    <col min="760" max="762" width="4" style="9" customWidth="1"/>
    <col min="763" max="763" width="4.42578125" style="9" customWidth="1"/>
    <col min="764" max="764" width="6.42578125" style="9" customWidth="1"/>
    <col min="765" max="765" width="8.5703125" style="9" customWidth="1"/>
    <col min="766" max="766" width="7.42578125" style="9" customWidth="1"/>
    <col min="767" max="767" width="15.85546875" style="9" customWidth="1"/>
    <col min="768" max="768" width="7.28515625" style="9" customWidth="1"/>
    <col min="769" max="772" width="9.140625" style="9" customWidth="1"/>
    <col min="773" max="999" width="9.140625" style="9"/>
    <col min="1000" max="1000" width="4" style="9" customWidth="1"/>
    <col min="1001" max="1001" width="9.42578125" style="9" customWidth="1"/>
    <col min="1002" max="1002" width="16.140625" style="9" customWidth="1"/>
    <col min="1003" max="1003" width="6.7109375" style="9" customWidth="1"/>
    <col min="1004" max="1004" width="9.42578125" style="9" customWidth="1"/>
    <col min="1005" max="1005" width="8.5703125" style="9" customWidth="1"/>
    <col min="1006" max="1006" width="5.7109375" style="9" customWidth="1"/>
    <col min="1007" max="1007" width="5.5703125" style="9" customWidth="1"/>
    <col min="1008" max="1008" width="5.7109375" style="9" customWidth="1"/>
    <col min="1009" max="1009" width="4.85546875" style="9" customWidth="1"/>
    <col min="1010" max="1010" width="4.42578125" style="9" customWidth="1"/>
    <col min="1011" max="1012" width="4.7109375" style="9" customWidth="1"/>
    <col min="1013" max="1013" width="5.85546875" style="9" customWidth="1"/>
    <col min="1014" max="1014" width="6.28515625" style="9" customWidth="1"/>
    <col min="1015" max="1015" width="6" style="9" customWidth="1"/>
    <col min="1016" max="1018" width="4" style="9" customWidth="1"/>
    <col min="1019" max="1019" width="4.42578125" style="9" customWidth="1"/>
    <col min="1020" max="1020" width="6.42578125" style="9" customWidth="1"/>
    <col min="1021" max="1021" width="8.5703125" style="9" customWidth="1"/>
    <col min="1022" max="1022" width="7.42578125" style="9" customWidth="1"/>
    <col min="1023" max="1023" width="15.85546875" style="9" customWidth="1"/>
    <col min="1024" max="1024" width="7.28515625" style="9" customWidth="1"/>
    <col min="1025" max="1028" width="9.140625" style="9" customWidth="1"/>
    <col min="1029" max="1255" width="9.140625" style="9"/>
    <col min="1256" max="1256" width="4" style="9" customWidth="1"/>
    <col min="1257" max="1257" width="9.42578125" style="9" customWidth="1"/>
    <col min="1258" max="1258" width="16.140625" style="9" customWidth="1"/>
    <col min="1259" max="1259" width="6.7109375" style="9" customWidth="1"/>
    <col min="1260" max="1260" width="9.42578125" style="9" customWidth="1"/>
    <col min="1261" max="1261" width="8.5703125" style="9" customWidth="1"/>
    <col min="1262" max="1262" width="5.7109375" style="9" customWidth="1"/>
    <col min="1263" max="1263" width="5.5703125" style="9" customWidth="1"/>
    <col min="1264" max="1264" width="5.7109375" style="9" customWidth="1"/>
    <col min="1265" max="1265" width="4.85546875" style="9" customWidth="1"/>
    <col min="1266" max="1266" width="4.42578125" style="9" customWidth="1"/>
    <col min="1267" max="1268" width="4.7109375" style="9" customWidth="1"/>
    <col min="1269" max="1269" width="5.85546875" style="9" customWidth="1"/>
    <col min="1270" max="1270" width="6.28515625" style="9" customWidth="1"/>
    <col min="1271" max="1271" width="6" style="9" customWidth="1"/>
    <col min="1272" max="1274" width="4" style="9" customWidth="1"/>
    <col min="1275" max="1275" width="4.42578125" style="9" customWidth="1"/>
    <col min="1276" max="1276" width="6.42578125" style="9" customWidth="1"/>
    <col min="1277" max="1277" width="8.5703125" style="9" customWidth="1"/>
    <col min="1278" max="1278" width="7.42578125" style="9" customWidth="1"/>
    <col min="1279" max="1279" width="15.85546875" style="9" customWidth="1"/>
    <col min="1280" max="1280" width="7.28515625" style="9" customWidth="1"/>
    <col min="1281" max="1284" width="9.140625" style="9" customWidth="1"/>
    <col min="1285" max="1511" width="9.140625" style="9"/>
    <col min="1512" max="1512" width="4" style="9" customWidth="1"/>
    <col min="1513" max="1513" width="9.42578125" style="9" customWidth="1"/>
    <col min="1514" max="1514" width="16.140625" style="9" customWidth="1"/>
    <col min="1515" max="1515" width="6.7109375" style="9" customWidth="1"/>
    <col min="1516" max="1516" width="9.42578125" style="9" customWidth="1"/>
    <col min="1517" max="1517" width="8.5703125" style="9" customWidth="1"/>
    <col min="1518" max="1518" width="5.7109375" style="9" customWidth="1"/>
    <col min="1519" max="1519" width="5.5703125" style="9" customWidth="1"/>
    <col min="1520" max="1520" width="5.7109375" style="9" customWidth="1"/>
    <col min="1521" max="1521" width="4.85546875" style="9" customWidth="1"/>
    <col min="1522" max="1522" width="4.42578125" style="9" customWidth="1"/>
    <col min="1523" max="1524" width="4.7109375" style="9" customWidth="1"/>
    <col min="1525" max="1525" width="5.85546875" style="9" customWidth="1"/>
    <col min="1526" max="1526" width="6.28515625" style="9" customWidth="1"/>
    <col min="1527" max="1527" width="6" style="9" customWidth="1"/>
    <col min="1528" max="1530" width="4" style="9" customWidth="1"/>
    <col min="1531" max="1531" width="4.42578125" style="9" customWidth="1"/>
    <col min="1532" max="1532" width="6.42578125" style="9" customWidth="1"/>
    <col min="1533" max="1533" width="8.5703125" style="9" customWidth="1"/>
    <col min="1534" max="1534" width="7.42578125" style="9" customWidth="1"/>
    <col min="1535" max="1535" width="15.85546875" style="9" customWidth="1"/>
    <col min="1536" max="1536" width="7.28515625" style="9" customWidth="1"/>
    <col min="1537" max="1540" width="9.140625" style="9" customWidth="1"/>
    <col min="1541" max="1767" width="9.140625" style="9"/>
    <col min="1768" max="1768" width="4" style="9" customWidth="1"/>
    <col min="1769" max="1769" width="9.42578125" style="9" customWidth="1"/>
    <col min="1770" max="1770" width="16.140625" style="9" customWidth="1"/>
    <col min="1771" max="1771" width="6.7109375" style="9" customWidth="1"/>
    <col min="1772" max="1772" width="9.42578125" style="9" customWidth="1"/>
    <col min="1773" max="1773" width="8.5703125" style="9" customWidth="1"/>
    <col min="1774" max="1774" width="5.7109375" style="9" customWidth="1"/>
    <col min="1775" max="1775" width="5.5703125" style="9" customWidth="1"/>
    <col min="1776" max="1776" width="5.7109375" style="9" customWidth="1"/>
    <col min="1777" max="1777" width="4.85546875" style="9" customWidth="1"/>
    <col min="1778" max="1778" width="4.42578125" style="9" customWidth="1"/>
    <col min="1779" max="1780" width="4.7109375" style="9" customWidth="1"/>
    <col min="1781" max="1781" width="5.85546875" style="9" customWidth="1"/>
    <col min="1782" max="1782" width="6.28515625" style="9" customWidth="1"/>
    <col min="1783" max="1783" width="6" style="9" customWidth="1"/>
    <col min="1784" max="1786" width="4" style="9" customWidth="1"/>
    <col min="1787" max="1787" width="4.42578125" style="9" customWidth="1"/>
    <col min="1788" max="1788" width="6.42578125" style="9" customWidth="1"/>
    <col min="1789" max="1789" width="8.5703125" style="9" customWidth="1"/>
    <col min="1790" max="1790" width="7.42578125" style="9" customWidth="1"/>
    <col min="1791" max="1791" width="15.85546875" style="9" customWidth="1"/>
    <col min="1792" max="1792" width="7.28515625" style="9" customWidth="1"/>
    <col min="1793" max="1796" width="9.140625" style="9" customWidth="1"/>
    <col min="1797" max="2023" width="9.140625" style="9"/>
    <col min="2024" max="2024" width="4" style="9" customWidth="1"/>
    <col min="2025" max="2025" width="9.42578125" style="9" customWidth="1"/>
    <col min="2026" max="2026" width="16.140625" style="9" customWidth="1"/>
    <col min="2027" max="2027" width="6.7109375" style="9" customWidth="1"/>
    <col min="2028" max="2028" width="9.42578125" style="9" customWidth="1"/>
    <col min="2029" max="2029" width="8.5703125" style="9" customWidth="1"/>
    <col min="2030" max="2030" width="5.7109375" style="9" customWidth="1"/>
    <col min="2031" max="2031" width="5.5703125" style="9" customWidth="1"/>
    <col min="2032" max="2032" width="5.7109375" style="9" customWidth="1"/>
    <col min="2033" max="2033" width="4.85546875" style="9" customWidth="1"/>
    <col min="2034" max="2034" width="4.42578125" style="9" customWidth="1"/>
    <col min="2035" max="2036" width="4.7109375" style="9" customWidth="1"/>
    <col min="2037" max="2037" width="5.85546875" style="9" customWidth="1"/>
    <col min="2038" max="2038" width="6.28515625" style="9" customWidth="1"/>
    <col min="2039" max="2039" width="6" style="9" customWidth="1"/>
    <col min="2040" max="2042" width="4" style="9" customWidth="1"/>
    <col min="2043" max="2043" width="4.42578125" style="9" customWidth="1"/>
    <col min="2044" max="2044" width="6.42578125" style="9" customWidth="1"/>
    <col min="2045" max="2045" width="8.5703125" style="9" customWidth="1"/>
    <col min="2046" max="2046" width="7.42578125" style="9" customWidth="1"/>
    <col min="2047" max="2047" width="15.85546875" style="9" customWidth="1"/>
    <col min="2048" max="2048" width="7.28515625" style="9" customWidth="1"/>
    <col min="2049" max="2052" width="9.140625" style="9" customWidth="1"/>
    <col min="2053" max="2279" width="9.140625" style="9"/>
    <col min="2280" max="2280" width="4" style="9" customWidth="1"/>
    <col min="2281" max="2281" width="9.42578125" style="9" customWidth="1"/>
    <col min="2282" max="2282" width="16.140625" style="9" customWidth="1"/>
    <col min="2283" max="2283" width="6.7109375" style="9" customWidth="1"/>
    <col min="2284" max="2284" width="9.42578125" style="9" customWidth="1"/>
    <col min="2285" max="2285" width="8.5703125" style="9" customWidth="1"/>
    <col min="2286" max="2286" width="5.7109375" style="9" customWidth="1"/>
    <col min="2287" max="2287" width="5.5703125" style="9" customWidth="1"/>
    <col min="2288" max="2288" width="5.7109375" style="9" customWidth="1"/>
    <col min="2289" max="2289" width="4.85546875" style="9" customWidth="1"/>
    <col min="2290" max="2290" width="4.42578125" style="9" customWidth="1"/>
    <col min="2291" max="2292" width="4.7109375" style="9" customWidth="1"/>
    <col min="2293" max="2293" width="5.85546875" style="9" customWidth="1"/>
    <col min="2294" max="2294" width="6.28515625" style="9" customWidth="1"/>
    <col min="2295" max="2295" width="6" style="9" customWidth="1"/>
    <col min="2296" max="2298" width="4" style="9" customWidth="1"/>
    <col min="2299" max="2299" width="4.42578125" style="9" customWidth="1"/>
    <col min="2300" max="2300" width="6.42578125" style="9" customWidth="1"/>
    <col min="2301" max="2301" width="8.5703125" style="9" customWidth="1"/>
    <col min="2302" max="2302" width="7.42578125" style="9" customWidth="1"/>
    <col min="2303" max="2303" width="15.85546875" style="9" customWidth="1"/>
    <col min="2304" max="2304" width="7.28515625" style="9" customWidth="1"/>
    <col min="2305" max="2308" width="9.140625" style="9" customWidth="1"/>
    <col min="2309" max="2535" width="9.140625" style="9"/>
    <col min="2536" max="2536" width="4" style="9" customWidth="1"/>
    <col min="2537" max="2537" width="9.42578125" style="9" customWidth="1"/>
    <col min="2538" max="2538" width="16.140625" style="9" customWidth="1"/>
    <col min="2539" max="2539" width="6.7109375" style="9" customWidth="1"/>
    <col min="2540" max="2540" width="9.42578125" style="9" customWidth="1"/>
    <col min="2541" max="2541" width="8.5703125" style="9" customWidth="1"/>
    <col min="2542" max="2542" width="5.7109375" style="9" customWidth="1"/>
    <col min="2543" max="2543" width="5.5703125" style="9" customWidth="1"/>
    <col min="2544" max="2544" width="5.7109375" style="9" customWidth="1"/>
    <col min="2545" max="2545" width="4.85546875" style="9" customWidth="1"/>
    <col min="2546" max="2546" width="4.42578125" style="9" customWidth="1"/>
    <col min="2547" max="2548" width="4.7109375" style="9" customWidth="1"/>
    <col min="2549" max="2549" width="5.85546875" style="9" customWidth="1"/>
    <col min="2550" max="2550" width="6.28515625" style="9" customWidth="1"/>
    <col min="2551" max="2551" width="6" style="9" customWidth="1"/>
    <col min="2552" max="2554" width="4" style="9" customWidth="1"/>
    <col min="2555" max="2555" width="4.42578125" style="9" customWidth="1"/>
    <col min="2556" max="2556" width="6.42578125" style="9" customWidth="1"/>
    <col min="2557" max="2557" width="8.5703125" style="9" customWidth="1"/>
    <col min="2558" max="2558" width="7.42578125" style="9" customWidth="1"/>
    <col min="2559" max="2559" width="15.85546875" style="9" customWidth="1"/>
    <col min="2560" max="2560" width="7.28515625" style="9" customWidth="1"/>
    <col min="2561" max="2564" width="9.140625" style="9" customWidth="1"/>
    <col min="2565" max="2791" width="9.140625" style="9"/>
    <col min="2792" max="2792" width="4" style="9" customWidth="1"/>
    <col min="2793" max="2793" width="9.42578125" style="9" customWidth="1"/>
    <col min="2794" max="2794" width="16.140625" style="9" customWidth="1"/>
    <col min="2795" max="2795" width="6.7109375" style="9" customWidth="1"/>
    <col min="2796" max="2796" width="9.42578125" style="9" customWidth="1"/>
    <col min="2797" max="2797" width="8.5703125" style="9" customWidth="1"/>
    <col min="2798" max="2798" width="5.7109375" style="9" customWidth="1"/>
    <col min="2799" max="2799" width="5.5703125" style="9" customWidth="1"/>
    <col min="2800" max="2800" width="5.7109375" style="9" customWidth="1"/>
    <col min="2801" max="2801" width="4.85546875" style="9" customWidth="1"/>
    <col min="2802" max="2802" width="4.42578125" style="9" customWidth="1"/>
    <col min="2803" max="2804" width="4.7109375" style="9" customWidth="1"/>
    <col min="2805" max="2805" width="5.85546875" style="9" customWidth="1"/>
    <col min="2806" max="2806" width="6.28515625" style="9" customWidth="1"/>
    <col min="2807" max="2807" width="6" style="9" customWidth="1"/>
    <col min="2808" max="2810" width="4" style="9" customWidth="1"/>
    <col min="2811" max="2811" width="4.42578125" style="9" customWidth="1"/>
    <col min="2812" max="2812" width="6.42578125" style="9" customWidth="1"/>
    <col min="2813" max="2813" width="8.5703125" style="9" customWidth="1"/>
    <col min="2814" max="2814" width="7.42578125" style="9" customWidth="1"/>
    <col min="2815" max="2815" width="15.85546875" style="9" customWidth="1"/>
    <col min="2816" max="2816" width="7.28515625" style="9" customWidth="1"/>
    <col min="2817" max="2820" width="9.140625" style="9" customWidth="1"/>
    <col min="2821" max="3047" width="9.140625" style="9"/>
    <col min="3048" max="3048" width="4" style="9" customWidth="1"/>
    <col min="3049" max="3049" width="9.42578125" style="9" customWidth="1"/>
    <col min="3050" max="3050" width="16.140625" style="9" customWidth="1"/>
    <col min="3051" max="3051" width="6.7109375" style="9" customWidth="1"/>
    <col min="3052" max="3052" width="9.42578125" style="9" customWidth="1"/>
    <col min="3053" max="3053" width="8.5703125" style="9" customWidth="1"/>
    <col min="3054" max="3054" width="5.7109375" style="9" customWidth="1"/>
    <col min="3055" max="3055" width="5.5703125" style="9" customWidth="1"/>
    <col min="3056" max="3056" width="5.7109375" style="9" customWidth="1"/>
    <col min="3057" max="3057" width="4.85546875" style="9" customWidth="1"/>
    <col min="3058" max="3058" width="4.42578125" style="9" customWidth="1"/>
    <col min="3059" max="3060" width="4.7109375" style="9" customWidth="1"/>
    <col min="3061" max="3061" width="5.85546875" style="9" customWidth="1"/>
    <col min="3062" max="3062" width="6.28515625" style="9" customWidth="1"/>
    <col min="3063" max="3063" width="6" style="9" customWidth="1"/>
    <col min="3064" max="3066" width="4" style="9" customWidth="1"/>
    <col min="3067" max="3067" width="4.42578125" style="9" customWidth="1"/>
    <col min="3068" max="3068" width="6.42578125" style="9" customWidth="1"/>
    <col min="3069" max="3069" width="8.5703125" style="9" customWidth="1"/>
    <col min="3070" max="3070" width="7.42578125" style="9" customWidth="1"/>
    <col min="3071" max="3071" width="15.85546875" style="9" customWidth="1"/>
    <col min="3072" max="3072" width="7.28515625" style="9" customWidth="1"/>
    <col min="3073" max="3076" width="9.140625" style="9" customWidth="1"/>
    <col min="3077" max="3303" width="9.140625" style="9"/>
    <col min="3304" max="3304" width="4" style="9" customWidth="1"/>
    <col min="3305" max="3305" width="9.42578125" style="9" customWidth="1"/>
    <col min="3306" max="3306" width="16.140625" style="9" customWidth="1"/>
    <col min="3307" max="3307" width="6.7109375" style="9" customWidth="1"/>
    <col min="3308" max="3308" width="9.42578125" style="9" customWidth="1"/>
    <col min="3309" max="3309" width="8.5703125" style="9" customWidth="1"/>
    <col min="3310" max="3310" width="5.7109375" style="9" customWidth="1"/>
    <col min="3311" max="3311" width="5.5703125" style="9" customWidth="1"/>
    <col min="3312" max="3312" width="5.7109375" style="9" customWidth="1"/>
    <col min="3313" max="3313" width="4.85546875" style="9" customWidth="1"/>
    <col min="3314" max="3314" width="4.42578125" style="9" customWidth="1"/>
    <col min="3315" max="3316" width="4.7109375" style="9" customWidth="1"/>
    <col min="3317" max="3317" width="5.85546875" style="9" customWidth="1"/>
    <col min="3318" max="3318" width="6.28515625" style="9" customWidth="1"/>
    <col min="3319" max="3319" width="6" style="9" customWidth="1"/>
    <col min="3320" max="3322" width="4" style="9" customWidth="1"/>
    <col min="3323" max="3323" width="4.42578125" style="9" customWidth="1"/>
    <col min="3324" max="3324" width="6.42578125" style="9" customWidth="1"/>
    <col min="3325" max="3325" width="8.5703125" style="9" customWidth="1"/>
    <col min="3326" max="3326" width="7.42578125" style="9" customWidth="1"/>
    <col min="3327" max="3327" width="15.85546875" style="9" customWidth="1"/>
    <col min="3328" max="3328" width="7.28515625" style="9" customWidth="1"/>
    <col min="3329" max="3332" width="9.140625" style="9" customWidth="1"/>
    <col min="3333" max="3559" width="9.140625" style="9"/>
    <col min="3560" max="3560" width="4" style="9" customWidth="1"/>
    <col min="3561" max="3561" width="9.42578125" style="9" customWidth="1"/>
    <col min="3562" max="3562" width="16.140625" style="9" customWidth="1"/>
    <col min="3563" max="3563" width="6.7109375" style="9" customWidth="1"/>
    <col min="3564" max="3564" width="9.42578125" style="9" customWidth="1"/>
    <col min="3565" max="3565" width="8.5703125" style="9" customWidth="1"/>
    <col min="3566" max="3566" width="5.7109375" style="9" customWidth="1"/>
    <col min="3567" max="3567" width="5.5703125" style="9" customWidth="1"/>
    <col min="3568" max="3568" width="5.7109375" style="9" customWidth="1"/>
    <col min="3569" max="3569" width="4.85546875" style="9" customWidth="1"/>
    <col min="3570" max="3570" width="4.42578125" style="9" customWidth="1"/>
    <col min="3571" max="3572" width="4.7109375" style="9" customWidth="1"/>
    <col min="3573" max="3573" width="5.85546875" style="9" customWidth="1"/>
    <col min="3574" max="3574" width="6.28515625" style="9" customWidth="1"/>
    <col min="3575" max="3575" width="6" style="9" customWidth="1"/>
    <col min="3576" max="3578" width="4" style="9" customWidth="1"/>
    <col min="3579" max="3579" width="4.42578125" style="9" customWidth="1"/>
    <col min="3580" max="3580" width="6.42578125" style="9" customWidth="1"/>
    <col min="3581" max="3581" width="8.5703125" style="9" customWidth="1"/>
    <col min="3582" max="3582" width="7.42578125" style="9" customWidth="1"/>
    <col min="3583" max="3583" width="15.85546875" style="9" customWidth="1"/>
    <col min="3584" max="3584" width="7.28515625" style="9" customWidth="1"/>
    <col min="3585" max="3588" width="9.140625" style="9" customWidth="1"/>
    <col min="3589" max="3815" width="9.140625" style="9"/>
    <col min="3816" max="3816" width="4" style="9" customWidth="1"/>
    <col min="3817" max="3817" width="9.42578125" style="9" customWidth="1"/>
    <col min="3818" max="3818" width="16.140625" style="9" customWidth="1"/>
    <col min="3819" max="3819" width="6.7109375" style="9" customWidth="1"/>
    <col min="3820" max="3820" width="9.42578125" style="9" customWidth="1"/>
    <col min="3821" max="3821" width="8.5703125" style="9" customWidth="1"/>
    <col min="3822" max="3822" width="5.7109375" style="9" customWidth="1"/>
    <col min="3823" max="3823" width="5.5703125" style="9" customWidth="1"/>
    <col min="3824" max="3824" width="5.7109375" style="9" customWidth="1"/>
    <col min="3825" max="3825" width="4.85546875" style="9" customWidth="1"/>
    <col min="3826" max="3826" width="4.42578125" style="9" customWidth="1"/>
    <col min="3827" max="3828" width="4.7109375" style="9" customWidth="1"/>
    <col min="3829" max="3829" width="5.85546875" style="9" customWidth="1"/>
    <col min="3830" max="3830" width="6.28515625" style="9" customWidth="1"/>
    <col min="3831" max="3831" width="6" style="9" customWidth="1"/>
    <col min="3832" max="3834" width="4" style="9" customWidth="1"/>
    <col min="3835" max="3835" width="4.42578125" style="9" customWidth="1"/>
    <col min="3836" max="3836" width="6.42578125" style="9" customWidth="1"/>
    <col min="3837" max="3837" width="8.5703125" style="9" customWidth="1"/>
    <col min="3838" max="3838" width="7.42578125" style="9" customWidth="1"/>
    <col min="3839" max="3839" width="15.85546875" style="9" customWidth="1"/>
    <col min="3840" max="3840" width="7.28515625" style="9" customWidth="1"/>
    <col min="3841" max="3844" width="9.140625" style="9" customWidth="1"/>
    <col min="3845" max="4071" width="9.140625" style="9"/>
    <col min="4072" max="4072" width="4" style="9" customWidth="1"/>
    <col min="4073" max="4073" width="9.42578125" style="9" customWidth="1"/>
    <col min="4074" max="4074" width="16.140625" style="9" customWidth="1"/>
    <col min="4075" max="4075" width="6.7109375" style="9" customWidth="1"/>
    <col min="4076" max="4076" width="9.42578125" style="9" customWidth="1"/>
    <col min="4077" max="4077" width="8.5703125" style="9" customWidth="1"/>
    <col min="4078" max="4078" width="5.7109375" style="9" customWidth="1"/>
    <col min="4079" max="4079" width="5.5703125" style="9" customWidth="1"/>
    <col min="4080" max="4080" width="5.7109375" style="9" customWidth="1"/>
    <col min="4081" max="4081" width="4.85546875" style="9" customWidth="1"/>
    <col min="4082" max="4082" width="4.42578125" style="9" customWidth="1"/>
    <col min="4083" max="4084" width="4.7109375" style="9" customWidth="1"/>
    <col min="4085" max="4085" width="5.85546875" style="9" customWidth="1"/>
    <col min="4086" max="4086" width="6.28515625" style="9" customWidth="1"/>
    <col min="4087" max="4087" width="6" style="9" customWidth="1"/>
    <col min="4088" max="4090" width="4" style="9" customWidth="1"/>
    <col min="4091" max="4091" width="4.42578125" style="9" customWidth="1"/>
    <col min="4092" max="4092" width="6.42578125" style="9" customWidth="1"/>
    <col min="4093" max="4093" width="8.5703125" style="9" customWidth="1"/>
    <col min="4094" max="4094" width="7.42578125" style="9" customWidth="1"/>
    <col min="4095" max="4095" width="15.85546875" style="9" customWidth="1"/>
    <col min="4096" max="4096" width="7.28515625" style="9" customWidth="1"/>
    <col min="4097" max="4100" width="9.140625" style="9" customWidth="1"/>
    <col min="4101" max="4327" width="9.140625" style="9"/>
    <col min="4328" max="4328" width="4" style="9" customWidth="1"/>
    <col min="4329" max="4329" width="9.42578125" style="9" customWidth="1"/>
    <col min="4330" max="4330" width="16.140625" style="9" customWidth="1"/>
    <col min="4331" max="4331" width="6.7109375" style="9" customWidth="1"/>
    <col min="4332" max="4332" width="9.42578125" style="9" customWidth="1"/>
    <col min="4333" max="4333" width="8.5703125" style="9" customWidth="1"/>
    <col min="4334" max="4334" width="5.7109375" style="9" customWidth="1"/>
    <col min="4335" max="4335" width="5.5703125" style="9" customWidth="1"/>
    <col min="4336" max="4336" width="5.7109375" style="9" customWidth="1"/>
    <col min="4337" max="4337" width="4.85546875" style="9" customWidth="1"/>
    <col min="4338" max="4338" width="4.42578125" style="9" customWidth="1"/>
    <col min="4339" max="4340" width="4.7109375" style="9" customWidth="1"/>
    <col min="4341" max="4341" width="5.85546875" style="9" customWidth="1"/>
    <col min="4342" max="4342" width="6.28515625" style="9" customWidth="1"/>
    <col min="4343" max="4343" width="6" style="9" customWidth="1"/>
    <col min="4344" max="4346" width="4" style="9" customWidth="1"/>
    <col min="4347" max="4347" width="4.42578125" style="9" customWidth="1"/>
    <col min="4348" max="4348" width="6.42578125" style="9" customWidth="1"/>
    <col min="4349" max="4349" width="8.5703125" style="9" customWidth="1"/>
    <col min="4350" max="4350" width="7.42578125" style="9" customWidth="1"/>
    <col min="4351" max="4351" width="15.85546875" style="9" customWidth="1"/>
    <col min="4352" max="4352" width="7.28515625" style="9" customWidth="1"/>
    <col min="4353" max="4356" width="9.140625" style="9" customWidth="1"/>
    <col min="4357" max="4583" width="9.140625" style="9"/>
    <col min="4584" max="4584" width="4" style="9" customWidth="1"/>
    <col min="4585" max="4585" width="9.42578125" style="9" customWidth="1"/>
    <col min="4586" max="4586" width="16.140625" style="9" customWidth="1"/>
    <col min="4587" max="4587" width="6.7109375" style="9" customWidth="1"/>
    <col min="4588" max="4588" width="9.42578125" style="9" customWidth="1"/>
    <col min="4589" max="4589" width="8.5703125" style="9" customWidth="1"/>
    <col min="4590" max="4590" width="5.7109375" style="9" customWidth="1"/>
    <col min="4591" max="4591" width="5.5703125" style="9" customWidth="1"/>
    <col min="4592" max="4592" width="5.7109375" style="9" customWidth="1"/>
    <col min="4593" max="4593" width="4.85546875" style="9" customWidth="1"/>
    <col min="4594" max="4594" width="4.42578125" style="9" customWidth="1"/>
    <col min="4595" max="4596" width="4.7109375" style="9" customWidth="1"/>
    <col min="4597" max="4597" width="5.85546875" style="9" customWidth="1"/>
    <col min="4598" max="4598" width="6.28515625" style="9" customWidth="1"/>
    <col min="4599" max="4599" width="6" style="9" customWidth="1"/>
    <col min="4600" max="4602" width="4" style="9" customWidth="1"/>
    <col min="4603" max="4603" width="4.42578125" style="9" customWidth="1"/>
    <col min="4604" max="4604" width="6.42578125" style="9" customWidth="1"/>
    <col min="4605" max="4605" width="8.5703125" style="9" customWidth="1"/>
    <col min="4606" max="4606" width="7.42578125" style="9" customWidth="1"/>
    <col min="4607" max="4607" width="15.85546875" style="9" customWidth="1"/>
    <col min="4608" max="4608" width="7.28515625" style="9" customWidth="1"/>
    <col min="4609" max="4612" width="9.140625" style="9" customWidth="1"/>
    <col min="4613" max="4839" width="9.140625" style="9"/>
    <col min="4840" max="4840" width="4" style="9" customWidth="1"/>
    <col min="4841" max="4841" width="9.42578125" style="9" customWidth="1"/>
    <col min="4842" max="4842" width="16.140625" style="9" customWidth="1"/>
    <col min="4843" max="4843" width="6.7109375" style="9" customWidth="1"/>
    <col min="4844" max="4844" width="9.42578125" style="9" customWidth="1"/>
    <col min="4845" max="4845" width="8.5703125" style="9" customWidth="1"/>
    <col min="4846" max="4846" width="5.7109375" style="9" customWidth="1"/>
    <col min="4847" max="4847" width="5.5703125" style="9" customWidth="1"/>
    <col min="4848" max="4848" width="5.7109375" style="9" customWidth="1"/>
    <col min="4849" max="4849" width="4.85546875" style="9" customWidth="1"/>
    <col min="4850" max="4850" width="4.42578125" style="9" customWidth="1"/>
    <col min="4851" max="4852" width="4.7109375" style="9" customWidth="1"/>
    <col min="4853" max="4853" width="5.85546875" style="9" customWidth="1"/>
    <col min="4854" max="4854" width="6.28515625" style="9" customWidth="1"/>
    <col min="4855" max="4855" width="6" style="9" customWidth="1"/>
    <col min="4856" max="4858" width="4" style="9" customWidth="1"/>
    <col min="4859" max="4859" width="4.42578125" style="9" customWidth="1"/>
    <col min="4860" max="4860" width="6.42578125" style="9" customWidth="1"/>
    <col min="4861" max="4861" width="8.5703125" style="9" customWidth="1"/>
    <col min="4862" max="4862" width="7.42578125" style="9" customWidth="1"/>
    <col min="4863" max="4863" width="15.85546875" style="9" customWidth="1"/>
    <col min="4864" max="4864" width="7.28515625" style="9" customWidth="1"/>
    <col min="4865" max="4868" width="9.140625" style="9" customWidth="1"/>
    <col min="4869" max="5095" width="9.140625" style="9"/>
    <col min="5096" max="5096" width="4" style="9" customWidth="1"/>
    <col min="5097" max="5097" width="9.42578125" style="9" customWidth="1"/>
    <col min="5098" max="5098" width="16.140625" style="9" customWidth="1"/>
    <col min="5099" max="5099" width="6.7109375" style="9" customWidth="1"/>
    <col min="5100" max="5100" width="9.42578125" style="9" customWidth="1"/>
    <col min="5101" max="5101" width="8.5703125" style="9" customWidth="1"/>
    <col min="5102" max="5102" width="5.7109375" style="9" customWidth="1"/>
    <col min="5103" max="5103" width="5.5703125" style="9" customWidth="1"/>
    <col min="5104" max="5104" width="5.7109375" style="9" customWidth="1"/>
    <col min="5105" max="5105" width="4.85546875" style="9" customWidth="1"/>
    <col min="5106" max="5106" width="4.42578125" style="9" customWidth="1"/>
    <col min="5107" max="5108" width="4.7109375" style="9" customWidth="1"/>
    <col min="5109" max="5109" width="5.85546875" style="9" customWidth="1"/>
    <col min="5110" max="5110" width="6.28515625" style="9" customWidth="1"/>
    <col min="5111" max="5111" width="6" style="9" customWidth="1"/>
    <col min="5112" max="5114" width="4" style="9" customWidth="1"/>
    <col min="5115" max="5115" width="4.42578125" style="9" customWidth="1"/>
    <col min="5116" max="5116" width="6.42578125" style="9" customWidth="1"/>
    <col min="5117" max="5117" width="8.5703125" style="9" customWidth="1"/>
    <col min="5118" max="5118" width="7.42578125" style="9" customWidth="1"/>
    <col min="5119" max="5119" width="15.85546875" style="9" customWidth="1"/>
    <col min="5120" max="5120" width="7.28515625" style="9" customWidth="1"/>
    <col min="5121" max="5124" width="9.140625" style="9" customWidth="1"/>
    <col min="5125" max="5351" width="9.140625" style="9"/>
    <col min="5352" max="5352" width="4" style="9" customWidth="1"/>
    <col min="5353" max="5353" width="9.42578125" style="9" customWidth="1"/>
    <col min="5354" max="5354" width="16.140625" style="9" customWidth="1"/>
    <col min="5355" max="5355" width="6.7109375" style="9" customWidth="1"/>
    <col min="5356" max="5356" width="9.42578125" style="9" customWidth="1"/>
    <col min="5357" max="5357" width="8.5703125" style="9" customWidth="1"/>
    <col min="5358" max="5358" width="5.7109375" style="9" customWidth="1"/>
    <col min="5359" max="5359" width="5.5703125" style="9" customWidth="1"/>
    <col min="5360" max="5360" width="5.7109375" style="9" customWidth="1"/>
    <col min="5361" max="5361" width="4.85546875" style="9" customWidth="1"/>
    <col min="5362" max="5362" width="4.42578125" style="9" customWidth="1"/>
    <col min="5363" max="5364" width="4.7109375" style="9" customWidth="1"/>
    <col min="5365" max="5365" width="5.85546875" style="9" customWidth="1"/>
    <col min="5366" max="5366" width="6.28515625" style="9" customWidth="1"/>
    <col min="5367" max="5367" width="6" style="9" customWidth="1"/>
    <col min="5368" max="5370" width="4" style="9" customWidth="1"/>
    <col min="5371" max="5371" width="4.42578125" style="9" customWidth="1"/>
    <col min="5372" max="5372" width="6.42578125" style="9" customWidth="1"/>
    <col min="5373" max="5373" width="8.5703125" style="9" customWidth="1"/>
    <col min="5374" max="5374" width="7.42578125" style="9" customWidth="1"/>
    <col min="5375" max="5375" width="15.85546875" style="9" customWidth="1"/>
    <col min="5376" max="5376" width="7.28515625" style="9" customWidth="1"/>
    <col min="5377" max="5380" width="9.140625" style="9" customWidth="1"/>
    <col min="5381" max="5607" width="9.140625" style="9"/>
    <col min="5608" max="5608" width="4" style="9" customWidth="1"/>
    <col min="5609" max="5609" width="9.42578125" style="9" customWidth="1"/>
    <col min="5610" max="5610" width="16.140625" style="9" customWidth="1"/>
    <col min="5611" max="5611" width="6.7109375" style="9" customWidth="1"/>
    <col min="5612" max="5612" width="9.42578125" style="9" customWidth="1"/>
    <col min="5613" max="5613" width="8.5703125" style="9" customWidth="1"/>
    <col min="5614" max="5614" width="5.7109375" style="9" customWidth="1"/>
    <col min="5615" max="5615" width="5.5703125" style="9" customWidth="1"/>
    <col min="5616" max="5616" width="5.7109375" style="9" customWidth="1"/>
    <col min="5617" max="5617" width="4.85546875" style="9" customWidth="1"/>
    <col min="5618" max="5618" width="4.42578125" style="9" customWidth="1"/>
    <col min="5619" max="5620" width="4.7109375" style="9" customWidth="1"/>
    <col min="5621" max="5621" width="5.85546875" style="9" customWidth="1"/>
    <col min="5622" max="5622" width="6.28515625" style="9" customWidth="1"/>
    <col min="5623" max="5623" width="6" style="9" customWidth="1"/>
    <col min="5624" max="5626" width="4" style="9" customWidth="1"/>
    <col min="5627" max="5627" width="4.42578125" style="9" customWidth="1"/>
    <col min="5628" max="5628" width="6.42578125" style="9" customWidth="1"/>
    <col min="5629" max="5629" width="8.5703125" style="9" customWidth="1"/>
    <col min="5630" max="5630" width="7.42578125" style="9" customWidth="1"/>
    <col min="5631" max="5631" width="15.85546875" style="9" customWidth="1"/>
    <col min="5632" max="5632" width="7.28515625" style="9" customWidth="1"/>
    <col min="5633" max="5636" width="9.140625" style="9" customWidth="1"/>
    <col min="5637" max="5863" width="9.140625" style="9"/>
    <col min="5864" max="5864" width="4" style="9" customWidth="1"/>
    <col min="5865" max="5865" width="9.42578125" style="9" customWidth="1"/>
    <col min="5866" max="5866" width="16.140625" style="9" customWidth="1"/>
    <col min="5867" max="5867" width="6.7109375" style="9" customWidth="1"/>
    <col min="5868" max="5868" width="9.42578125" style="9" customWidth="1"/>
    <col min="5869" max="5869" width="8.5703125" style="9" customWidth="1"/>
    <col min="5870" max="5870" width="5.7109375" style="9" customWidth="1"/>
    <col min="5871" max="5871" width="5.5703125" style="9" customWidth="1"/>
    <col min="5872" max="5872" width="5.7109375" style="9" customWidth="1"/>
    <col min="5873" max="5873" width="4.85546875" style="9" customWidth="1"/>
    <col min="5874" max="5874" width="4.42578125" style="9" customWidth="1"/>
    <col min="5875" max="5876" width="4.7109375" style="9" customWidth="1"/>
    <col min="5877" max="5877" width="5.85546875" style="9" customWidth="1"/>
    <col min="5878" max="5878" width="6.28515625" style="9" customWidth="1"/>
    <col min="5879" max="5879" width="6" style="9" customWidth="1"/>
    <col min="5880" max="5882" width="4" style="9" customWidth="1"/>
    <col min="5883" max="5883" width="4.42578125" style="9" customWidth="1"/>
    <col min="5884" max="5884" width="6.42578125" style="9" customWidth="1"/>
    <col min="5885" max="5885" width="8.5703125" style="9" customWidth="1"/>
    <col min="5886" max="5886" width="7.42578125" style="9" customWidth="1"/>
    <col min="5887" max="5887" width="15.85546875" style="9" customWidth="1"/>
    <col min="5888" max="5888" width="7.28515625" style="9" customWidth="1"/>
    <col min="5889" max="5892" width="9.140625" style="9" customWidth="1"/>
    <col min="5893" max="6119" width="9.140625" style="9"/>
    <col min="6120" max="6120" width="4" style="9" customWidth="1"/>
    <col min="6121" max="6121" width="9.42578125" style="9" customWidth="1"/>
    <col min="6122" max="6122" width="16.140625" style="9" customWidth="1"/>
    <col min="6123" max="6123" width="6.7109375" style="9" customWidth="1"/>
    <col min="6124" max="6124" width="9.42578125" style="9" customWidth="1"/>
    <col min="6125" max="6125" width="8.5703125" style="9" customWidth="1"/>
    <col min="6126" max="6126" width="5.7109375" style="9" customWidth="1"/>
    <col min="6127" max="6127" width="5.5703125" style="9" customWidth="1"/>
    <col min="6128" max="6128" width="5.7109375" style="9" customWidth="1"/>
    <col min="6129" max="6129" width="4.85546875" style="9" customWidth="1"/>
    <col min="6130" max="6130" width="4.42578125" style="9" customWidth="1"/>
    <col min="6131" max="6132" width="4.7109375" style="9" customWidth="1"/>
    <col min="6133" max="6133" width="5.85546875" style="9" customWidth="1"/>
    <col min="6134" max="6134" width="6.28515625" style="9" customWidth="1"/>
    <col min="6135" max="6135" width="6" style="9" customWidth="1"/>
    <col min="6136" max="6138" width="4" style="9" customWidth="1"/>
    <col min="6139" max="6139" width="4.42578125" style="9" customWidth="1"/>
    <col min="6140" max="6140" width="6.42578125" style="9" customWidth="1"/>
    <col min="6141" max="6141" width="8.5703125" style="9" customWidth="1"/>
    <col min="6142" max="6142" width="7.42578125" style="9" customWidth="1"/>
    <col min="6143" max="6143" width="15.85546875" style="9" customWidth="1"/>
    <col min="6144" max="6144" width="7.28515625" style="9" customWidth="1"/>
    <col min="6145" max="6148" width="9.140625" style="9" customWidth="1"/>
    <col min="6149" max="6375" width="9.140625" style="9"/>
    <col min="6376" max="6376" width="4" style="9" customWidth="1"/>
    <col min="6377" max="6377" width="9.42578125" style="9" customWidth="1"/>
    <col min="6378" max="6378" width="16.140625" style="9" customWidth="1"/>
    <col min="6379" max="6379" width="6.7109375" style="9" customWidth="1"/>
    <col min="6380" max="6380" width="9.42578125" style="9" customWidth="1"/>
    <col min="6381" max="6381" width="8.5703125" style="9" customWidth="1"/>
    <col min="6382" max="6382" width="5.7109375" style="9" customWidth="1"/>
    <col min="6383" max="6383" width="5.5703125" style="9" customWidth="1"/>
    <col min="6384" max="6384" width="5.7109375" style="9" customWidth="1"/>
    <col min="6385" max="6385" width="4.85546875" style="9" customWidth="1"/>
    <col min="6386" max="6386" width="4.42578125" style="9" customWidth="1"/>
    <col min="6387" max="6388" width="4.7109375" style="9" customWidth="1"/>
    <col min="6389" max="6389" width="5.85546875" style="9" customWidth="1"/>
    <col min="6390" max="6390" width="6.28515625" style="9" customWidth="1"/>
    <col min="6391" max="6391" width="6" style="9" customWidth="1"/>
    <col min="6392" max="6394" width="4" style="9" customWidth="1"/>
    <col min="6395" max="6395" width="4.42578125" style="9" customWidth="1"/>
    <col min="6396" max="6396" width="6.42578125" style="9" customWidth="1"/>
    <col min="6397" max="6397" width="8.5703125" style="9" customWidth="1"/>
    <col min="6398" max="6398" width="7.42578125" style="9" customWidth="1"/>
    <col min="6399" max="6399" width="15.85546875" style="9" customWidth="1"/>
    <col min="6400" max="6400" width="7.28515625" style="9" customWidth="1"/>
    <col min="6401" max="6404" width="9.140625" style="9" customWidth="1"/>
    <col min="6405" max="6631" width="9.140625" style="9"/>
    <col min="6632" max="6632" width="4" style="9" customWidth="1"/>
    <col min="6633" max="6633" width="9.42578125" style="9" customWidth="1"/>
    <col min="6634" max="6634" width="16.140625" style="9" customWidth="1"/>
    <col min="6635" max="6635" width="6.7109375" style="9" customWidth="1"/>
    <col min="6636" max="6636" width="9.42578125" style="9" customWidth="1"/>
    <col min="6637" max="6637" width="8.5703125" style="9" customWidth="1"/>
    <col min="6638" max="6638" width="5.7109375" style="9" customWidth="1"/>
    <col min="6639" max="6639" width="5.5703125" style="9" customWidth="1"/>
    <col min="6640" max="6640" width="5.7109375" style="9" customWidth="1"/>
    <col min="6641" max="6641" width="4.85546875" style="9" customWidth="1"/>
    <col min="6642" max="6642" width="4.42578125" style="9" customWidth="1"/>
    <col min="6643" max="6644" width="4.7109375" style="9" customWidth="1"/>
    <col min="6645" max="6645" width="5.85546875" style="9" customWidth="1"/>
    <col min="6646" max="6646" width="6.28515625" style="9" customWidth="1"/>
    <col min="6647" max="6647" width="6" style="9" customWidth="1"/>
    <col min="6648" max="6650" width="4" style="9" customWidth="1"/>
    <col min="6651" max="6651" width="4.42578125" style="9" customWidth="1"/>
    <col min="6652" max="6652" width="6.42578125" style="9" customWidth="1"/>
    <col min="6653" max="6653" width="8.5703125" style="9" customWidth="1"/>
    <col min="6654" max="6654" width="7.42578125" style="9" customWidth="1"/>
    <col min="6655" max="6655" width="15.85546875" style="9" customWidth="1"/>
    <col min="6656" max="6656" width="7.28515625" style="9" customWidth="1"/>
    <col min="6657" max="6660" width="9.140625" style="9" customWidth="1"/>
    <col min="6661" max="6887" width="9.140625" style="9"/>
    <col min="6888" max="6888" width="4" style="9" customWidth="1"/>
    <col min="6889" max="6889" width="9.42578125" style="9" customWidth="1"/>
    <col min="6890" max="6890" width="16.140625" style="9" customWidth="1"/>
    <col min="6891" max="6891" width="6.7109375" style="9" customWidth="1"/>
    <col min="6892" max="6892" width="9.42578125" style="9" customWidth="1"/>
    <col min="6893" max="6893" width="8.5703125" style="9" customWidth="1"/>
    <col min="6894" max="6894" width="5.7109375" style="9" customWidth="1"/>
    <col min="6895" max="6895" width="5.5703125" style="9" customWidth="1"/>
    <col min="6896" max="6896" width="5.7109375" style="9" customWidth="1"/>
    <col min="6897" max="6897" width="4.85546875" style="9" customWidth="1"/>
    <col min="6898" max="6898" width="4.42578125" style="9" customWidth="1"/>
    <col min="6899" max="6900" width="4.7109375" style="9" customWidth="1"/>
    <col min="6901" max="6901" width="5.85546875" style="9" customWidth="1"/>
    <col min="6902" max="6902" width="6.28515625" style="9" customWidth="1"/>
    <col min="6903" max="6903" width="6" style="9" customWidth="1"/>
    <col min="6904" max="6906" width="4" style="9" customWidth="1"/>
    <col min="6907" max="6907" width="4.42578125" style="9" customWidth="1"/>
    <col min="6908" max="6908" width="6.42578125" style="9" customWidth="1"/>
    <col min="6909" max="6909" width="8.5703125" style="9" customWidth="1"/>
    <col min="6910" max="6910" width="7.42578125" style="9" customWidth="1"/>
    <col min="6911" max="6911" width="15.85546875" style="9" customWidth="1"/>
    <col min="6912" max="6912" width="7.28515625" style="9" customWidth="1"/>
    <col min="6913" max="6916" width="9.140625" style="9" customWidth="1"/>
    <col min="6917" max="7143" width="9.140625" style="9"/>
    <col min="7144" max="7144" width="4" style="9" customWidth="1"/>
    <col min="7145" max="7145" width="9.42578125" style="9" customWidth="1"/>
    <col min="7146" max="7146" width="16.140625" style="9" customWidth="1"/>
    <col min="7147" max="7147" width="6.7109375" style="9" customWidth="1"/>
    <col min="7148" max="7148" width="9.42578125" style="9" customWidth="1"/>
    <col min="7149" max="7149" width="8.5703125" style="9" customWidth="1"/>
    <col min="7150" max="7150" width="5.7109375" style="9" customWidth="1"/>
    <col min="7151" max="7151" width="5.5703125" style="9" customWidth="1"/>
    <col min="7152" max="7152" width="5.7109375" style="9" customWidth="1"/>
    <col min="7153" max="7153" width="4.85546875" style="9" customWidth="1"/>
    <col min="7154" max="7154" width="4.42578125" style="9" customWidth="1"/>
    <col min="7155" max="7156" width="4.7109375" style="9" customWidth="1"/>
    <col min="7157" max="7157" width="5.85546875" style="9" customWidth="1"/>
    <col min="7158" max="7158" width="6.28515625" style="9" customWidth="1"/>
    <col min="7159" max="7159" width="6" style="9" customWidth="1"/>
    <col min="7160" max="7162" width="4" style="9" customWidth="1"/>
    <col min="7163" max="7163" width="4.42578125" style="9" customWidth="1"/>
    <col min="7164" max="7164" width="6.42578125" style="9" customWidth="1"/>
    <col min="7165" max="7165" width="8.5703125" style="9" customWidth="1"/>
    <col min="7166" max="7166" width="7.42578125" style="9" customWidth="1"/>
    <col min="7167" max="7167" width="15.85546875" style="9" customWidth="1"/>
    <col min="7168" max="7168" width="7.28515625" style="9" customWidth="1"/>
    <col min="7169" max="7172" width="9.140625" style="9" customWidth="1"/>
    <col min="7173" max="7399" width="9.140625" style="9"/>
    <col min="7400" max="7400" width="4" style="9" customWidth="1"/>
    <col min="7401" max="7401" width="9.42578125" style="9" customWidth="1"/>
    <col min="7402" max="7402" width="16.140625" style="9" customWidth="1"/>
    <col min="7403" max="7403" width="6.7109375" style="9" customWidth="1"/>
    <col min="7404" max="7404" width="9.42578125" style="9" customWidth="1"/>
    <col min="7405" max="7405" width="8.5703125" style="9" customWidth="1"/>
    <col min="7406" max="7406" width="5.7109375" style="9" customWidth="1"/>
    <col min="7407" max="7407" width="5.5703125" style="9" customWidth="1"/>
    <col min="7408" max="7408" width="5.7109375" style="9" customWidth="1"/>
    <col min="7409" max="7409" width="4.85546875" style="9" customWidth="1"/>
    <col min="7410" max="7410" width="4.42578125" style="9" customWidth="1"/>
    <col min="7411" max="7412" width="4.7109375" style="9" customWidth="1"/>
    <col min="7413" max="7413" width="5.85546875" style="9" customWidth="1"/>
    <col min="7414" max="7414" width="6.28515625" style="9" customWidth="1"/>
    <col min="7415" max="7415" width="6" style="9" customWidth="1"/>
    <col min="7416" max="7418" width="4" style="9" customWidth="1"/>
    <col min="7419" max="7419" width="4.42578125" style="9" customWidth="1"/>
    <col min="7420" max="7420" width="6.42578125" style="9" customWidth="1"/>
    <col min="7421" max="7421" width="8.5703125" style="9" customWidth="1"/>
    <col min="7422" max="7422" width="7.42578125" style="9" customWidth="1"/>
    <col min="7423" max="7423" width="15.85546875" style="9" customWidth="1"/>
    <col min="7424" max="7424" width="7.28515625" style="9" customWidth="1"/>
    <col min="7425" max="7428" width="9.140625" style="9" customWidth="1"/>
    <col min="7429" max="7655" width="9.140625" style="9"/>
    <col min="7656" max="7656" width="4" style="9" customWidth="1"/>
    <col min="7657" max="7657" width="9.42578125" style="9" customWidth="1"/>
    <col min="7658" max="7658" width="16.140625" style="9" customWidth="1"/>
    <col min="7659" max="7659" width="6.7109375" style="9" customWidth="1"/>
    <col min="7660" max="7660" width="9.42578125" style="9" customWidth="1"/>
    <col min="7661" max="7661" width="8.5703125" style="9" customWidth="1"/>
    <col min="7662" max="7662" width="5.7109375" style="9" customWidth="1"/>
    <col min="7663" max="7663" width="5.5703125" style="9" customWidth="1"/>
    <col min="7664" max="7664" width="5.7109375" style="9" customWidth="1"/>
    <col min="7665" max="7665" width="4.85546875" style="9" customWidth="1"/>
    <col min="7666" max="7666" width="4.42578125" style="9" customWidth="1"/>
    <col min="7667" max="7668" width="4.7109375" style="9" customWidth="1"/>
    <col min="7669" max="7669" width="5.85546875" style="9" customWidth="1"/>
    <col min="7670" max="7670" width="6.28515625" style="9" customWidth="1"/>
    <col min="7671" max="7671" width="6" style="9" customWidth="1"/>
    <col min="7672" max="7674" width="4" style="9" customWidth="1"/>
    <col min="7675" max="7675" width="4.42578125" style="9" customWidth="1"/>
    <col min="7676" max="7676" width="6.42578125" style="9" customWidth="1"/>
    <col min="7677" max="7677" width="8.5703125" style="9" customWidth="1"/>
    <col min="7678" max="7678" width="7.42578125" style="9" customWidth="1"/>
    <col min="7679" max="7679" width="15.85546875" style="9" customWidth="1"/>
    <col min="7680" max="7680" width="7.28515625" style="9" customWidth="1"/>
    <col min="7681" max="7684" width="9.140625" style="9" customWidth="1"/>
    <col min="7685" max="7911" width="9.140625" style="9"/>
    <col min="7912" max="7912" width="4" style="9" customWidth="1"/>
    <col min="7913" max="7913" width="9.42578125" style="9" customWidth="1"/>
    <col min="7914" max="7914" width="16.140625" style="9" customWidth="1"/>
    <col min="7915" max="7915" width="6.7109375" style="9" customWidth="1"/>
    <col min="7916" max="7916" width="9.42578125" style="9" customWidth="1"/>
    <col min="7917" max="7917" width="8.5703125" style="9" customWidth="1"/>
    <col min="7918" max="7918" width="5.7109375" style="9" customWidth="1"/>
    <col min="7919" max="7919" width="5.5703125" style="9" customWidth="1"/>
    <col min="7920" max="7920" width="5.7109375" style="9" customWidth="1"/>
    <col min="7921" max="7921" width="4.85546875" style="9" customWidth="1"/>
    <col min="7922" max="7922" width="4.42578125" style="9" customWidth="1"/>
    <col min="7923" max="7924" width="4.7109375" style="9" customWidth="1"/>
    <col min="7925" max="7925" width="5.85546875" style="9" customWidth="1"/>
    <col min="7926" max="7926" width="6.28515625" style="9" customWidth="1"/>
    <col min="7927" max="7927" width="6" style="9" customWidth="1"/>
    <col min="7928" max="7930" width="4" style="9" customWidth="1"/>
    <col min="7931" max="7931" width="4.42578125" style="9" customWidth="1"/>
    <col min="7932" max="7932" width="6.42578125" style="9" customWidth="1"/>
    <col min="7933" max="7933" width="8.5703125" style="9" customWidth="1"/>
    <col min="7934" max="7934" width="7.42578125" style="9" customWidth="1"/>
    <col min="7935" max="7935" width="15.85546875" style="9" customWidth="1"/>
    <col min="7936" max="7936" width="7.28515625" style="9" customWidth="1"/>
    <col min="7937" max="7940" width="9.140625" style="9" customWidth="1"/>
    <col min="7941" max="8167" width="9.140625" style="9"/>
    <col min="8168" max="8168" width="4" style="9" customWidth="1"/>
    <col min="8169" max="8169" width="9.42578125" style="9" customWidth="1"/>
    <col min="8170" max="8170" width="16.140625" style="9" customWidth="1"/>
    <col min="8171" max="8171" width="6.7109375" style="9" customWidth="1"/>
    <col min="8172" max="8172" width="9.42578125" style="9" customWidth="1"/>
    <col min="8173" max="8173" width="8.5703125" style="9" customWidth="1"/>
    <col min="8174" max="8174" width="5.7109375" style="9" customWidth="1"/>
    <col min="8175" max="8175" width="5.5703125" style="9" customWidth="1"/>
    <col min="8176" max="8176" width="5.7109375" style="9" customWidth="1"/>
    <col min="8177" max="8177" width="4.85546875" style="9" customWidth="1"/>
    <col min="8178" max="8178" width="4.42578125" style="9" customWidth="1"/>
    <col min="8179" max="8180" width="4.7109375" style="9" customWidth="1"/>
    <col min="8181" max="8181" width="5.85546875" style="9" customWidth="1"/>
    <col min="8182" max="8182" width="6.28515625" style="9" customWidth="1"/>
    <col min="8183" max="8183" width="6" style="9" customWidth="1"/>
    <col min="8184" max="8186" width="4" style="9" customWidth="1"/>
    <col min="8187" max="8187" width="4.42578125" style="9" customWidth="1"/>
    <col min="8188" max="8188" width="6.42578125" style="9" customWidth="1"/>
    <col min="8189" max="8189" width="8.5703125" style="9" customWidth="1"/>
    <col min="8190" max="8190" width="7.42578125" style="9" customWidth="1"/>
    <col min="8191" max="8191" width="15.85546875" style="9" customWidth="1"/>
    <col min="8192" max="8192" width="7.28515625" style="9" customWidth="1"/>
    <col min="8193" max="8196" width="9.140625" style="9" customWidth="1"/>
    <col min="8197" max="8423" width="9.140625" style="9"/>
    <col min="8424" max="8424" width="4" style="9" customWidth="1"/>
    <col min="8425" max="8425" width="9.42578125" style="9" customWidth="1"/>
    <col min="8426" max="8426" width="16.140625" style="9" customWidth="1"/>
    <col min="8427" max="8427" width="6.7109375" style="9" customWidth="1"/>
    <col min="8428" max="8428" width="9.42578125" style="9" customWidth="1"/>
    <col min="8429" max="8429" width="8.5703125" style="9" customWidth="1"/>
    <col min="8430" max="8430" width="5.7109375" style="9" customWidth="1"/>
    <col min="8431" max="8431" width="5.5703125" style="9" customWidth="1"/>
    <col min="8432" max="8432" width="5.7109375" style="9" customWidth="1"/>
    <col min="8433" max="8433" width="4.85546875" style="9" customWidth="1"/>
    <col min="8434" max="8434" width="4.42578125" style="9" customWidth="1"/>
    <col min="8435" max="8436" width="4.7109375" style="9" customWidth="1"/>
    <col min="8437" max="8437" width="5.85546875" style="9" customWidth="1"/>
    <col min="8438" max="8438" width="6.28515625" style="9" customWidth="1"/>
    <col min="8439" max="8439" width="6" style="9" customWidth="1"/>
    <col min="8440" max="8442" width="4" style="9" customWidth="1"/>
    <col min="8443" max="8443" width="4.42578125" style="9" customWidth="1"/>
    <col min="8444" max="8444" width="6.42578125" style="9" customWidth="1"/>
    <col min="8445" max="8445" width="8.5703125" style="9" customWidth="1"/>
    <col min="8446" max="8446" width="7.42578125" style="9" customWidth="1"/>
    <col min="8447" max="8447" width="15.85546875" style="9" customWidth="1"/>
    <col min="8448" max="8448" width="7.28515625" style="9" customWidth="1"/>
    <col min="8449" max="8452" width="9.140625" style="9" customWidth="1"/>
    <col min="8453" max="8679" width="9.140625" style="9"/>
    <col min="8680" max="8680" width="4" style="9" customWidth="1"/>
    <col min="8681" max="8681" width="9.42578125" style="9" customWidth="1"/>
    <col min="8682" max="8682" width="16.140625" style="9" customWidth="1"/>
    <col min="8683" max="8683" width="6.7109375" style="9" customWidth="1"/>
    <col min="8684" max="8684" width="9.42578125" style="9" customWidth="1"/>
    <col min="8685" max="8685" width="8.5703125" style="9" customWidth="1"/>
    <col min="8686" max="8686" width="5.7109375" style="9" customWidth="1"/>
    <col min="8687" max="8687" width="5.5703125" style="9" customWidth="1"/>
    <col min="8688" max="8688" width="5.7109375" style="9" customWidth="1"/>
    <col min="8689" max="8689" width="4.85546875" style="9" customWidth="1"/>
    <col min="8690" max="8690" width="4.42578125" style="9" customWidth="1"/>
    <col min="8691" max="8692" width="4.7109375" style="9" customWidth="1"/>
    <col min="8693" max="8693" width="5.85546875" style="9" customWidth="1"/>
    <col min="8694" max="8694" width="6.28515625" style="9" customWidth="1"/>
    <col min="8695" max="8695" width="6" style="9" customWidth="1"/>
    <col min="8696" max="8698" width="4" style="9" customWidth="1"/>
    <col min="8699" max="8699" width="4.42578125" style="9" customWidth="1"/>
    <col min="8700" max="8700" width="6.42578125" style="9" customWidth="1"/>
    <col min="8701" max="8701" width="8.5703125" style="9" customWidth="1"/>
    <col min="8702" max="8702" width="7.42578125" style="9" customWidth="1"/>
    <col min="8703" max="8703" width="15.85546875" style="9" customWidth="1"/>
    <col min="8704" max="8704" width="7.28515625" style="9" customWidth="1"/>
    <col min="8705" max="8708" width="9.140625" style="9" customWidth="1"/>
    <col min="8709" max="8935" width="9.140625" style="9"/>
    <col min="8936" max="8936" width="4" style="9" customWidth="1"/>
    <col min="8937" max="8937" width="9.42578125" style="9" customWidth="1"/>
    <col min="8938" max="8938" width="16.140625" style="9" customWidth="1"/>
    <col min="8939" max="8939" width="6.7109375" style="9" customWidth="1"/>
    <col min="8940" max="8940" width="9.42578125" style="9" customWidth="1"/>
    <col min="8941" max="8941" width="8.5703125" style="9" customWidth="1"/>
    <col min="8942" max="8942" width="5.7109375" style="9" customWidth="1"/>
    <col min="8943" max="8943" width="5.5703125" style="9" customWidth="1"/>
    <col min="8944" max="8944" width="5.7109375" style="9" customWidth="1"/>
    <col min="8945" max="8945" width="4.85546875" style="9" customWidth="1"/>
    <col min="8946" max="8946" width="4.42578125" style="9" customWidth="1"/>
    <col min="8947" max="8948" width="4.7109375" style="9" customWidth="1"/>
    <col min="8949" max="8949" width="5.85546875" style="9" customWidth="1"/>
    <col min="8950" max="8950" width="6.28515625" style="9" customWidth="1"/>
    <col min="8951" max="8951" width="6" style="9" customWidth="1"/>
    <col min="8952" max="8954" width="4" style="9" customWidth="1"/>
    <col min="8955" max="8955" width="4.42578125" style="9" customWidth="1"/>
    <col min="8956" max="8956" width="6.42578125" style="9" customWidth="1"/>
    <col min="8957" max="8957" width="8.5703125" style="9" customWidth="1"/>
    <col min="8958" max="8958" width="7.42578125" style="9" customWidth="1"/>
    <col min="8959" max="8959" width="15.85546875" style="9" customWidth="1"/>
    <col min="8960" max="8960" width="7.28515625" style="9" customWidth="1"/>
    <col min="8961" max="8964" width="9.140625" style="9" customWidth="1"/>
    <col min="8965" max="9191" width="9.140625" style="9"/>
    <col min="9192" max="9192" width="4" style="9" customWidth="1"/>
    <col min="9193" max="9193" width="9.42578125" style="9" customWidth="1"/>
    <col min="9194" max="9194" width="16.140625" style="9" customWidth="1"/>
    <col min="9195" max="9195" width="6.7109375" style="9" customWidth="1"/>
    <col min="9196" max="9196" width="9.42578125" style="9" customWidth="1"/>
    <col min="9197" max="9197" width="8.5703125" style="9" customWidth="1"/>
    <col min="9198" max="9198" width="5.7109375" style="9" customWidth="1"/>
    <col min="9199" max="9199" width="5.5703125" style="9" customWidth="1"/>
    <col min="9200" max="9200" width="5.7109375" style="9" customWidth="1"/>
    <col min="9201" max="9201" width="4.85546875" style="9" customWidth="1"/>
    <col min="9202" max="9202" width="4.42578125" style="9" customWidth="1"/>
    <col min="9203" max="9204" width="4.7109375" style="9" customWidth="1"/>
    <col min="9205" max="9205" width="5.85546875" style="9" customWidth="1"/>
    <col min="9206" max="9206" width="6.28515625" style="9" customWidth="1"/>
    <col min="9207" max="9207" width="6" style="9" customWidth="1"/>
    <col min="9208" max="9210" width="4" style="9" customWidth="1"/>
    <col min="9211" max="9211" width="4.42578125" style="9" customWidth="1"/>
    <col min="9212" max="9212" width="6.42578125" style="9" customWidth="1"/>
    <col min="9213" max="9213" width="8.5703125" style="9" customWidth="1"/>
    <col min="9214" max="9214" width="7.42578125" style="9" customWidth="1"/>
    <col min="9215" max="9215" width="15.85546875" style="9" customWidth="1"/>
    <col min="9216" max="9216" width="7.28515625" style="9" customWidth="1"/>
    <col min="9217" max="9220" width="9.140625" style="9" customWidth="1"/>
    <col min="9221" max="9447" width="9.140625" style="9"/>
    <col min="9448" max="9448" width="4" style="9" customWidth="1"/>
    <col min="9449" max="9449" width="9.42578125" style="9" customWidth="1"/>
    <col min="9450" max="9450" width="16.140625" style="9" customWidth="1"/>
    <col min="9451" max="9451" width="6.7109375" style="9" customWidth="1"/>
    <col min="9452" max="9452" width="9.42578125" style="9" customWidth="1"/>
    <col min="9453" max="9453" width="8.5703125" style="9" customWidth="1"/>
    <col min="9454" max="9454" width="5.7109375" style="9" customWidth="1"/>
    <col min="9455" max="9455" width="5.5703125" style="9" customWidth="1"/>
    <col min="9456" max="9456" width="5.7109375" style="9" customWidth="1"/>
    <col min="9457" max="9457" width="4.85546875" style="9" customWidth="1"/>
    <col min="9458" max="9458" width="4.42578125" style="9" customWidth="1"/>
    <col min="9459" max="9460" width="4.7109375" style="9" customWidth="1"/>
    <col min="9461" max="9461" width="5.85546875" style="9" customWidth="1"/>
    <col min="9462" max="9462" width="6.28515625" style="9" customWidth="1"/>
    <col min="9463" max="9463" width="6" style="9" customWidth="1"/>
    <col min="9464" max="9466" width="4" style="9" customWidth="1"/>
    <col min="9467" max="9467" width="4.42578125" style="9" customWidth="1"/>
    <col min="9468" max="9468" width="6.42578125" style="9" customWidth="1"/>
    <col min="9469" max="9469" width="8.5703125" style="9" customWidth="1"/>
    <col min="9470" max="9470" width="7.42578125" style="9" customWidth="1"/>
    <col min="9471" max="9471" width="15.85546875" style="9" customWidth="1"/>
    <col min="9472" max="9472" width="7.28515625" style="9" customWidth="1"/>
    <col min="9473" max="9476" width="9.140625" style="9" customWidth="1"/>
    <col min="9477" max="9703" width="9.140625" style="9"/>
    <col min="9704" max="9704" width="4" style="9" customWidth="1"/>
    <col min="9705" max="9705" width="9.42578125" style="9" customWidth="1"/>
    <col min="9706" max="9706" width="16.140625" style="9" customWidth="1"/>
    <col min="9707" max="9707" width="6.7109375" style="9" customWidth="1"/>
    <col min="9708" max="9708" width="9.42578125" style="9" customWidth="1"/>
    <col min="9709" max="9709" width="8.5703125" style="9" customWidth="1"/>
    <col min="9710" max="9710" width="5.7109375" style="9" customWidth="1"/>
    <col min="9711" max="9711" width="5.5703125" style="9" customWidth="1"/>
    <col min="9712" max="9712" width="5.7109375" style="9" customWidth="1"/>
    <col min="9713" max="9713" width="4.85546875" style="9" customWidth="1"/>
    <col min="9714" max="9714" width="4.42578125" style="9" customWidth="1"/>
    <col min="9715" max="9716" width="4.7109375" style="9" customWidth="1"/>
    <col min="9717" max="9717" width="5.85546875" style="9" customWidth="1"/>
    <col min="9718" max="9718" width="6.28515625" style="9" customWidth="1"/>
    <col min="9719" max="9719" width="6" style="9" customWidth="1"/>
    <col min="9720" max="9722" width="4" style="9" customWidth="1"/>
    <col min="9723" max="9723" width="4.42578125" style="9" customWidth="1"/>
    <col min="9724" max="9724" width="6.42578125" style="9" customWidth="1"/>
    <col min="9725" max="9725" width="8.5703125" style="9" customWidth="1"/>
    <col min="9726" max="9726" width="7.42578125" style="9" customWidth="1"/>
    <col min="9727" max="9727" width="15.85546875" style="9" customWidth="1"/>
    <col min="9728" max="9728" width="7.28515625" style="9" customWidth="1"/>
    <col min="9729" max="9732" width="9.140625" style="9" customWidth="1"/>
    <col min="9733" max="9959" width="9.140625" style="9"/>
    <col min="9960" max="9960" width="4" style="9" customWidth="1"/>
    <col min="9961" max="9961" width="9.42578125" style="9" customWidth="1"/>
    <col min="9962" max="9962" width="16.140625" style="9" customWidth="1"/>
    <col min="9963" max="9963" width="6.7109375" style="9" customWidth="1"/>
    <col min="9964" max="9964" width="9.42578125" style="9" customWidth="1"/>
    <col min="9965" max="9965" width="8.5703125" style="9" customWidth="1"/>
    <col min="9966" max="9966" width="5.7109375" style="9" customWidth="1"/>
    <col min="9967" max="9967" width="5.5703125" style="9" customWidth="1"/>
    <col min="9968" max="9968" width="5.7109375" style="9" customWidth="1"/>
    <col min="9969" max="9969" width="4.85546875" style="9" customWidth="1"/>
    <col min="9970" max="9970" width="4.42578125" style="9" customWidth="1"/>
    <col min="9971" max="9972" width="4.7109375" style="9" customWidth="1"/>
    <col min="9973" max="9973" width="5.85546875" style="9" customWidth="1"/>
    <col min="9974" max="9974" width="6.28515625" style="9" customWidth="1"/>
    <col min="9975" max="9975" width="6" style="9" customWidth="1"/>
    <col min="9976" max="9978" width="4" style="9" customWidth="1"/>
    <col min="9979" max="9979" width="4.42578125" style="9" customWidth="1"/>
    <col min="9980" max="9980" width="6.42578125" style="9" customWidth="1"/>
    <col min="9981" max="9981" width="8.5703125" style="9" customWidth="1"/>
    <col min="9982" max="9982" width="7.42578125" style="9" customWidth="1"/>
    <col min="9983" max="9983" width="15.85546875" style="9" customWidth="1"/>
    <col min="9984" max="9984" width="7.28515625" style="9" customWidth="1"/>
    <col min="9985" max="9988" width="9.140625" style="9" customWidth="1"/>
    <col min="9989" max="10215" width="9.140625" style="9"/>
    <col min="10216" max="10216" width="4" style="9" customWidth="1"/>
    <col min="10217" max="10217" width="9.42578125" style="9" customWidth="1"/>
    <col min="10218" max="10218" width="16.140625" style="9" customWidth="1"/>
    <col min="10219" max="10219" width="6.7109375" style="9" customWidth="1"/>
    <col min="10220" max="10220" width="9.42578125" style="9" customWidth="1"/>
    <col min="10221" max="10221" width="8.5703125" style="9" customWidth="1"/>
    <col min="10222" max="10222" width="5.7109375" style="9" customWidth="1"/>
    <col min="10223" max="10223" width="5.5703125" style="9" customWidth="1"/>
    <col min="10224" max="10224" width="5.7109375" style="9" customWidth="1"/>
    <col min="10225" max="10225" width="4.85546875" style="9" customWidth="1"/>
    <col min="10226" max="10226" width="4.42578125" style="9" customWidth="1"/>
    <col min="10227" max="10228" width="4.7109375" style="9" customWidth="1"/>
    <col min="10229" max="10229" width="5.85546875" style="9" customWidth="1"/>
    <col min="10230" max="10230" width="6.28515625" style="9" customWidth="1"/>
    <col min="10231" max="10231" width="6" style="9" customWidth="1"/>
    <col min="10232" max="10234" width="4" style="9" customWidth="1"/>
    <col min="10235" max="10235" width="4.42578125" style="9" customWidth="1"/>
    <col min="10236" max="10236" width="6.42578125" style="9" customWidth="1"/>
    <col min="10237" max="10237" width="8.5703125" style="9" customWidth="1"/>
    <col min="10238" max="10238" width="7.42578125" style="9" customWidth="1"/>
    <col min="10239" max="10239" width="15.85546875" style="9" customWidth="1"/>
    <col min="10240" max="10240" width="7.28515625" style="9" customWidth="1"/>
    <col min="10241" max="10244" width="9.140625" style="9" customWidth="1"/>
    <col min="10245" max="10471" width="9.140625" style="9"/>
    <col min="10472" max="10472" width="4" style="9" customWidth="1"/>
    <col min="10473" max="10473" width="9.42578125" style="9" customWidth="1"/>
    <col min="10474" max="10474" width="16.140625" style="9" customWidth="1"/>
    <col min="10475" max="10475" width="6.7109375" style="9" customWidth="1"/>
    <col min="10476" max="10476" width="9.42578125" style="9" customWidth="1"/>
    <col min="10477" max="10477" width="8.5703125" style="9" customWidth="1"/>
    <col min="10478" max="10478" width="5.7109375" style="9" customWidth="1"/>
    <col min="10479" max="10479" width="5.5703125" style="9" customWidth="1"/>
    <col min="10480" max="10480" width="5.7109375" style="9" customWidth="1"/>
    <col min="10481" max="10481" width="4.85546875" style="9" customWidth="1"/>
    <col min="10482" max="10482" width="4.42578125" style="9" customWidth="1"/>
    <col min="10483" max="10484" width="4.7109375" style="9" customWidth="1"/>
    <col min="10485" max="10485" width="5.85546875" style="9" customWidth="1"/>
    <col min="10486" max="10486" width="6.28515625" style="9" customWidth="1"/>
    <col min="10487" max="10487" width="6" style="9" customWidth="1"/>
    <col min="10488" max="10490" width="4" style="9" customWidth="1"/>
    <col min="10491" max="10491" width="4.42578125" style="9" customWidth="1"/>
    <col min="10492" max="10492" width="6.42578125" style="9" customWidth="1"/>
    <col min="10493" max="10493" width="8.5703125" style="9" customWidth="1"/>
    <col min="10494" max="10494" width="7.42578125" style="9" customWidth="1"/>
    <col min="10495" max="10495" width="15.85546875" style="9" customWidth="1"/>
    <col min="10496" max="10496" width="7.28515625" style="9" customWidth="1"/>
    <col min="10497" max="10500" width="9.140625" style="9" customWidth="1"/>
    <col min="10501" max="10727" width="9.140625" style="9"/>
    <col min="10728" max="10728" width="4" style="9" customWidth="1"/>
    <col min="10729" max="10729" width="9.42578125" style="9" customWidth="1"/>
    <col min="10730" max="10730" width="16.140625" style="9" customWidth="1"/>
    <col min="10731" max="10731" width="6.7109375" style="9" customWidth="1"/>
    <col min="10732" max="10732" width="9.42578125" style="9" customWidth="1"/>
    <col min="10733" max="10733" width="8.5703125" style="9" customWidth="1"/>
    <col min="10734" max="10734" width="5.7109375" style="9" customWidth="1"/>
    <col min="10735" max="10735" width="5.5703125" style="9" customWidth="1"/>
    <col min="10736" max="10736" width="5.7109375" style="9" customWidth="1"/>
    <col min="10737" max="10737" width="4.85546875" style="9" customWidth="1"/>
    <col min="10738" max="10738" width="4.42578125" style="9" customWidth="1"/>
    <col min="10739" max="10740" width="4.7109375" style="9" customWidth="1"/>
    <col min="10741" max="10741" width="5.85546875" style="9" customWidth="1"/>
    <col min="10742" max="10742" width="6.28515625" style="9" customWidth="1"/>
    <col min="10743" max="10743" width="6" style="9" customWidth="1"/>
    <col min="10744" max="10746" width="4" style="9" customWidth="1"/>
    <col min="10747" max="10747" width="4.42578125" style="9" customWidth="1"/>
    <col min="10748" max="10748" width="6.42578125" style="9" customWidth="1"/>
    <col min="10749" max="10749" width="8.5703125" style="9" customWidth="1"/>
    <col min="10750" max="10750" width="7.42578125" style="9" customWidth="1"/>
    <col min="10751" max="10751" width="15.85546875" style="9" customWidth="1"/>
    <col min="10752" max="10752" width="7.28515625" style="9" customWidth="1"/>
    <col min="10753" max="10756" width="9.140625" style="9" customWidth="1"/>
    <col min="10757" max="10983" width="9.140625" style="9"/>
    <col min="10984" max="10984" width="4" style="9" customWidth="1"/>
    <col min="10985" max="10985" width="9.42578125" style="9" customWidth="1"/>
    <col min="10986" max="10986" width="16.140625" style="9" customWidth="1"/>
    <col min="10987" max="10987" width="6.7109375" style="9" customWidth="1"/>
    <col min="10988" max="10988" width="9.42578125" style="9" customWidth="1"/>
    <col min="10989" max="10989" width="8.5703125" style="9" customWidth="1"/>
    <col min="10990" max="10990" width="5.7109375" style="9" customWidth="1"/>
    <col min="10991" max="10991" width="5.5703125" style="9" customWidth="1"/>
    <col min="10992" max="10992" width="5.7109375" style="9" customWidth="1"/>
    <col min="10993" max="10993" width="4.85546875" style="9" customWidth="1"/>
    <col min="10994" max="10994" width="4.42578125" style="9" customWidth="1"/>
    <col min="10995" max="10996" width="4.7109375" style="9" customWidth="1"/>
    <col min="10997" max="10997" width="5.85546875" style="9" customWidth="1"/>
    <col min="10998" max="10998" width="6.28515625" style="9" customWidth="1"/>
    <col min="10999" max="10999" width="6" style="9" customWidth="1"/>
    <col min="11000" max="11002" width="4" style="9" customWidth="1"/>
    <col min="11003" max="11003" width="4.42578125" style="9" customWidth="1"/>
    <col min="11004" max="11004" width="6.42578125" style="9" customWidth="1"/>
    <col min="11005" max="11005" width="8.5703125" style="9" customWidth="1"/>
    <col min="11006" max="11006" width="7.42578125" style="9" customWidth="1"/>
    <col min="11007" max="11007" width="15.85546875" style="9" customWidth="1"/>
    <col min="11008" max="11008" width="7.28515625" style="9" customWidth="1"/>
    <col min="11009" max="11012" width="9.140625" style="9" customWidth="1"/>
    <col min="11013" max="11239" width="9.140625" style="9"/>
    <col min="11240" max="11240" width="4" style="9" customWidth="1"/>
    <col min="11241" max="11241" width="9.42578125" style="9" customWidth="1"/>
    <col min="11242" max="11242" width="16.140625" style="9" customWidth="1"/>
    <col min="11243" max="11243" width="6.7109375" style="9" customWidth="1"/>
    <col min="11244" max="11244" width="9.42578125" style="9" customWidth="1"/>
    <col min="11245" max="11245" width="8.5703125" style="9" customWidth="1"/>
    <col min="11246" max="11246" width="5.7109375" style="9" customWidth="1"/>
    <col min="11247" max="11247" width="5.5703125" style="9" customWidth="1"/>
    <col min="11248" max="11248" width="5.7109375" style="9" customWidth="1"/>
    <col min="11249" max="11249" width="4.85546875" style="9" customWidth="1"/>
    <col min="11250" max="11250" width="4.42578125" style="9" customWidth="1"/>
    <col min="11251" max="11252" width="4.7109375" style="9" customWidth="1"/>
    <col min="11253" max="11253" width="5.85546875" style="9" customWidth="1"/>
    <col min="11254" max="11254" width="6.28515625" style="9" customWidth="1"/>
    <col min="11255" max="11255" width="6" style="9" customWidth="1"/>
    <col min="11256" max="11258" width="4" style="9" customWidth="1"/>
    <col min="11259" max="11259" width="4.42578125" style="9" customWidth="1"/>
    <col min="11260" max="11260" width="6.42578125" style="9" customWidth="1"/>
    <col min="11261" max="11261" width="8.5703125" style="9" customWidth="1"/>
    <col min="11262" max="11262" width="7.42578125" style="9" customWidth="1"/>
    <col min="11263" max="11263" width="15.85546875" style="9" customWidth="1"/>
    <col min="11264" max="11264" width="7.28515625" style="9" customWidth="1"/>
    <col min="11265" max="11268" width="9.140625" style="9" customWidth="1"/>
    <col min="11269" max="11495" width="9.140625" style="9"/>
    <col min="11496" max="11496" width="4" style="9" customWidth="1"/>
    <col min="11497" max="11497" width="9.42578125" style="9" customWidth="1"/>
    <col min="11498" max="11498" width="16.140625" style="9" customWidth="1"/>
    <col min="11499" max="11499" width="6.7109375" style="9" customWidth="1"/>
    <col min="11500" max="11500" width="9.42578125" style="9" customWidth="1"/>
    <col min="11501" max="11501" width="8.5703125" style="9" customWidth="1"/>
    <col min="11502" max="11502" width="5.7109375" style="9" customWidth="1"/>
    <col min="11503" max="11503" width="5.5703125" style="9" customWidth="1"/>
    <col min="11504" max="11504" width="5.7109375" style="9" customWidth="1"/>
    <col min="11505" max="11505" width="4.85546875" style="9" customWidth="1"/>
    <col min="11506" max="11506" width="4.42578125" style="9" customWidth="1"/>
    <col min="11507" max="11508" width="4.7109375" style="9" customWidth="1"/>
    <col min="11509" max="11509" width="5.85546875" style="9" customWidth="1"/>
    <col min="11510" max="11510" width="6.28515625" style="9" customWidth="1"/>
    <col min="11511" max="11511" width="6" style="9" customWidth="1"/>
    <col min="11512" max="11514" width="4" style="9" customWidth="1"/>
    <col min="11515" max="11515" width="4.42578125" style="9" customWidth="1"/>
    <col min="11516" max="11516" width="6.42578125" style="9" customWidth="1"/>
    <col min="11517" max="11517" width="8.5703125" style="9" customWidth="1"/>
    <col min="11518" max="11518" width="7.42578125" style="9" customWidth="1"/>
    <col min="11519" max="11519" width="15.85546875" style="9" customWidth="1"/>
    <col min="11520" max="11520" width="7.28515625" style="9" customWidth="1"/>
    <col min="11521" max="11524" width="9.140625" style="9" customWidth="1"/>
    <col min="11525" max="11751" width="9.140625" style="9"/>
    <col min="11752" max="11752" width="4" style="9" customWidth="1"/>
    <col min="11753" max="11753" width="9.42578125" style="9" customWidth="1"/>
    <col min="11754" max="11754" width="16.140625" style="9" customWidth="1"/>
    <col min="11755" max="11755" width="6.7109375" style="9" customWidth="1"/>
    <col min="11756" max="11756" width="9.42578125" style="9" customWidth="1"/>
    <col min="11757" max="11757" width="8.5703125" style="9" customWidth="1"/>
    <col min="11758" max="11758" width="5.7109375" style="9" customWidth="1"/>
    <col min="11759" max="11759" width="5.5703125" style="9" customWidth="1"/>
    <col min="11760" max="11760" width="5.7109375" style="9" customWidth="1"/>
    <col min="11761" max="11761" width="4.85546875" style="9" customWidth="1"/>
    <col min="11762" max="11762" width="4.42578125" style="9" customWidth="1"/>
    <col min="11763" max="11764" width="4.7109375" style="9" customWidth="1"/>
    <col min="11765" max="11765" width="5.85546875" style="9" customWidth="1"/>
    <col min="11766" max="11766" width="6.28515625" style="9" customWidth="1"/>
    <col min="11767" max="11767" width="6" style="9" customWidth="1"/>
    <col min="11768" max="11770" width="4" style="9" customWidth="1"/>
    <col min="11771" max="11771" width="4.42578125" style="9" customWidth="1"/>
    <col min="11772" max="11772" width="6.42578125" style="9" customWidth="1"/>
    <col min="11773" max="11773" width="8.5703125" style="9" customWidth="1"/>
    <col min="11774" max="11774" width="7.42578125" style="9" customWidth="1"/>
    <col min="11775" max="11775" width="15.85546875" style="9" customWidth="1"/>
    <col min="11776" max="11776" width="7.28515625" style="9" customWidth="1"/>
    <col min="11777" max="11780" width="9.140625" style="9" customWidth="1"/>
    <col min="11781" max="12007" width="9.140625" style="9"/>
    <col min="12008" max="12008" width="4" style="9" customWidth="1"/>
    <col min="12009" max="12009" width="9.42578125" style="9" customWidth="1"/>
    <col min="12010" max="12010" width="16.140625" style="9" customWidth="1"/>
    <col min="12011" max="12011" width="6.7109375" style="9" customWidth="1"/>
    <col min="12012" max="12012" width="9.42578125" style="9" customWidth="1"/>
    <col min="12013" max="12013" width="8.5703125" style="9" customWidth="1"/>
    <col min="12014" max="12014" width="5.7109375" style="9" customWidth="1"/>
    <col min="12015" max="12015" width="5.5703125" style="9" customWidth="1"/>
    <col min="12016" max="12016" width="5.7109375" style="9" customWidth="1"/>
    <col min="12017" max="12017" width="4.85546875" style="9" customWidth="1"/>
    <col min="12018" max="12018" width="4.42578125" style="9" customWidth="1"/>
    <col min="12019" max="12020" width="4.7109375" style="9" customWidth="1"/>
    <col min="12021" max="12021" width="5.85546875" style="9" customWidth="1"/>
    <col min="12022" max="12022" width="6.28515625" style="9" customWidth="1"/>
    <col min="12023" max="12023" width="6" style="9" customWidth="1"/>
    <col min="12024" max="12026" width="4" style="9" customWidth="1"/>
    <col min="12027" max="12027" width="4.42578125" style="9" customWidth="1"/>
    <col min="12028" max="12028" width="6.42578125" style="9" customWidth="1"/>
    <col min="12029" max="12029" width="8.5703125" style="9" customWidth="1"/>
    <col min="12030" max="12030" width="7.42578125" style="9" customWidth="1"/>
    <col min="12031" max="12031" width="15.85546875" style="9" customWidth="1"/>
    <col min="12032" max="12032" width="7.28515625" style="9" customWidth="1"/>
    <col min="12033" max="12036" width="9.140625" style="9" customWidth="1"/>
    <col min="12037" max="12263" width="9.140625" style="9"/>
    <col min="12264" max="12264" width="4" style="9" customWidth="1"/>
    <col min="12265" max="12265" width="9.42578125" style="9" customWidth="1"/>
    <col min="12266" max="12266" width="16.140625" style="9" customWidth="1"/>
    <col min="12267" max="12267" width="6.7109375" style="9" customWidth="1"/>
    <col min="12268" max="12268" width="9.42578125" style="9" customWidth="1"/>
    <col min="12269" max="12269" width="8.5703125" style="9" customWidth="1"/>
    <col min="12270" max="12270" width="5.7109375" style="9" customWidth="1"/>
    <col min="12271" max="12271" width="5.5703125" style="9" customWidth="1"/>
    <col min="12272" max="12272" width="5.7109375" style="9" customWidth="1"/>
    <col min="12273" max="12273" width="4.85546875" style="9" customWidth="1"/>
    <col min="12274" max="12274" width="4.42578125" style="9" customWidth="1"/>
    <col min="12275" max="12276" width="4.7109375" style="9" customWidth="1"/>
    <col min="12277" max="12277" width="5.85546875" style="9" customWidth="1"/>
    <col min="12278" max="12278" width="6.28515625" style="9" customWidth="1"/>
    <col min="12279" max="12279" width="6" style="9" customWidth="1"/>
    <col min="12280" max="12282" width="4" style="9" customWidth="1"/>
    <col min="12283" max="12283" width="4.42578125" style="9" customWidth="1"/>
    <col min="12284" max="12284" width="6.42578125" style="9" customWidth="1"/>
    <col min="12285" max="12285" width="8.5703125" style="9" customWidth="1"/>
    <col min="12286" max="12286" width="7.42578125" style="9" customWidth="1"/>
    <col min="12287" max="12287" width="15.85546875" style="9" customWidth="1"/>
    <col min="12288" max="12288" width="7.28515625" style="9" customWidth="1"/>
    <col min="12289" max="12292" width="9.140625" style="9" customWidth="1"/>
    <col min="12293" max="12519" width="9.140625" style="9"/>
    <col min="12520" max="12520" width="4" style="9" customWidth="1"/>
    <col min="12521" max="12521" width="9.42578125" style="9" customWidth="1"/>
    <col min="12522" max="12522" width="16.140625" style="9" customWidth="1"/>
    <col min="12523" max="12523" width="6.7109375" style="9" customWidth="1"/>
    <col min="12524" max="12524" width="9.42578125" style="9" customWidth="1"/>
    <col min="12525" max="12525" width="8.5703125" style="9" customWidth="1"/>
    <col min="12526" max="12526" width="5.7109375" style="9" customWidth="1"/>
    <col min="12527" max="12527" width="5.5703125" style="9" customWidth="1"/>
    <col min="12528" max="12528" width="5.7109375" style="9" customWidth="1"/>
    <col min="12529" max="12529" width="4.85546875" style="9" customWidth="1"/>
    <col min="12530" max="12530" width="4.42578125" style="9" customWidth="1"/>
    <col min="12531" max="12532" width="4.7109375" style="9" customWidth="1"/>
    <col min="12533" max="12533" width="5.85546875" style="9" customWidth="1"/>
    <col min="12534" max="12534" width="6.28515625" style="9" customWidth="1"/>
    <col min="12535" max="12535" width="6" style="9" customWidth="1"/>
    <col min="12536" max="12538" width="4" style="9" customWidth="1"/>
    <col min="12539" max="12539" width="4.42578125" style="9" customWidth="1"/>
    <col min="12540" max="12540" width="6.42578125" style="9" customWidth="1"/>
    <col min="12541" max="12541" width="8.5703125" style="9" customWidth="1"/>
    <col min="12542" max="12542" width="7.42578125" style="9" customWidth="1"/>
    <col min="12543" max="12543" width="15.85546875" style="9" customWidth="1"/>
    <col min="12544" max="12544" width="7.28515625" style="9" customWidth="1"/>
    <col min="12545" max="12548" width="9.140625" style="9" customWidth="1"/>
    <col min="12549" max="12775" width="9.140625" style="9"/>
    <col min="12776" max="12776" width="4" style="9" customWidth="1"/>
    <col min="12777" max="12777" width="9.42578125" style="9" customWidth="1"/>
    <col min="12778" max="12778" width="16.140625" style="9" customWidth="1"/>
    <col min="12779" max="12779" width="6.7109375" style="9" customWidth="1"/>
    <col min="12780" max="12780" width="9.42578125" style="9" customWidth="1"/>
    <col min="12781" max="12781" width="8.5703125" style="9" customWidth="1"/>
    <col min="12782" max="12782" width="5.7109375" style="9" customWidth="1"/>
    <col min="12783" max="12783" width="5.5703125" style="9" customWidth="1"/>
    <col min="12784" max="12784" width="5.7109375" style="9" customWidth="1"/>
    <col min="12785" max="12785" width="4.85546875" style="9" customWidth="1"/>
    <col min="12786" max="12786" width="4.42578125" style="9" customWidth="1"/>
    <col min="12787" max="12788" width="4.7109375" style="9" customWidth="1"/>
    <col min="12789" max="12789" width="5.85546875" style="9" customWidth="1"/>
    <col min="12790" max="12790" width="6.28515625" style="9" customWidth="1"/>
    <col min="12791" max="12791" width="6" style="9" customWidth="1"/>
    <col min="12792" max="12794" width="4" style="9" customWidth="1"/>
    <col min="12795" max="12795" width="4.42578125" style="9" customWidth="1"/>
    <col min="12796" max="12796" width="6.42578125" style="9" customWidth="1"/>
    <col min="12797" max="12797" width="8.5703125" style="9" customWidth="1"/>
    <col min="12798" max="12798" width="7.42578125" style="9" customWidth="1"/>
    <col min="12799" max="12799" width="15.85546875" style="9" customWidth="1"/>
    <col min="12800" max="12800" width="7.28515625" style="9" customWidth="1"/>
    <col min="12801" max="12804" width="9.140625" style="9" customWidth="1"/>
    <col min="12805" max="13031" width="9.140625" style="9"/>
    <col min="13032" max="13032" width="4" style="9" customWidth="1"/>
    <col min="13033" max="13033" width="9.42578125" style="9" customWidth="1"/>
    <col min="13034" max="13034" width="16.140625" style="9" customWidth="1"/>
    <col min="13035" max="13035" width="6.7109375" style="9" customWidth="1"/>
    <col min="13036" max="13036" width="9.42578125" style="9" customWidth="1"/>
    <col min="13037" max="13037" width="8.5703125" style="9" customWidth="1"/>
    <col min="13038" max="13038" width="5.7109375" style="9" customWidth="1"/>
    <col min="13039" max="13039" width="5.5703125" style="9" customWidth="1"/>
    <col min="13040" max="13040" width="5.7109375" style="9" customWidth="1"/>
    <col min="13041" max="13041" width="4.85546875" style="9" customWidth="1"/>
    <col min="13042" max="13042" width="4.42578125" style="9" customWidth="1"/>
    <col min="13043" max="13044" width="4.7109375" style="9" customWidth="1"/>
    <col min="13045" max="13045" width="5.85546875" style="9" customWidth="1"/>
    <col min="13046" max="13046" width="6.28515625" style="9" customWidth="1"/>
    <col min="13047" max="13047" width="6" style="9" customWidth="1"/>
    <col min="13048" max="13050" width="4" style="9" customWidth="1"/>
    <col min="13051" max="13051" width="4.42578125" style="9" customWidth="1"/>
    <col min="13052" max="13052" width="6.42578125" style="9" customWidth="1"/>
    <col min="13053" max="13053" width="8.5703125" style="9" customWidth="1"/>
    <col min="13054" max="13054" width="7.42578125" style="9" customWidth="1"/>
    <col min="13055" max="13055" width="15.85546875" style="9" customWidth="1"/>
    <col min="13056" max="13056" width="7.28515625" style="9" customWidth="1"/>
    <col min="13057" max="13060" width="9.140625" style="9" customWidth="1"/>
    <col min="13061" max="13287" width="9.140625" style="9"/>
    <col min="13288" max="13288" width="4" style="9" customWidth="1"/>
    <col min="13289" max="13289" width="9.42578125" style="9" customWidth="1"/>
    <col min="13290" max="13290" width="16.140625" style="9" customWidth="1"/>
    <col min="13291" max="13291" width="6.7109375" style="9" customWidth="1"/>
    <col min="13292" max="13292" width="9.42578125" style="9" customWidth="1"/>
    <col min="13293" max="13293" width="8.5703125" style="9" customWidth="1"/>
    <col min="13294" max="13294" width="5.7109375" style="9" customWidth="1"/>
    <col min="13295" max="13295" width="5.5703125" style="9" customWidth="1"/>
    <col min="13296" max="13296" width="5.7109375" style="9" customWidth="1"/>
    <col min="13297" max="13297" width="4.85546875" style="9" customWidth="1"/>
    <col min="13298" max="13298" width="4.42578125" style="9" customWidth="1"/>
    <col min="13299" max="13300" width="4.7109375" style="9" customWidth="1"/>
    <col min="13301" max="13301" width="5.85546875" style="9" customWidth="1"/>
    <col min="13302" max="13302" width="6.28515625" style="9" customWidth="1"/>
    <col min="13303" max="13303" width="6" style="9" customWidth="1"/>
    <col min="13304" max="13306" width="4" style="9" customWidth="1"/>
    <col min="13307" max="13307" width="4.42578125" style="9" customWidth="1"/>
    <col min="13308" max="13308" width="6.42578125" style="9" customWidth="1"/>
    <col min="13309" max="13309" width="8.5703125" style="9" customWidth="1"/>
    <col min="13310" max="13310" width="7.42578125" style="9" customWidth="1"/>
    <col min="13311" max="13311" width="15.85546875" style="9" customWidth="1"/>
    <col min="13312" max="13312" width="7.28515625" style="9" customWidth="1"/>
    <col min="13313" max="13316" width="9.140625" style="9" customWidth="1"/>
    <col min="13317" max="13543" width="9.140625" style="9"/>
    <col min="13544" max="13544" width="4" style="9" customWidth="1"/>
    <col min="13545" max="13545" width="9.42578125" style="9" customWidth="1"/>
    <col min="13546" max="13546" width="16.140625" style="9" customWidth="1"/>
    <col min="13547" max="13547" width="6.7109375" style="9" customWidth="1"/>
    <col min="13548" max="13548" width="9.42578125" style="9" customWidth="1"/>
    <col min="13549" max="13549" width="8.5703125" style="9" customWidth="1"/>
    <col min="13550" max="13550" width="5.7109375" style="9" customWidth="1"/>
    <col min="13551" max="13551" width="5.5703125" style="9" customWidth="1"/>
    <col min="13552" max="13552" width="5.7109375" style="9" customWidth="1"/>
    <col min="13553" max="13553" width="4.85546875" style="9" customWidth="1"/>
    <col min="13554" max="13554" width="4.42578125" style="9" customWidth="1"/>
    <col min="13555" max="13556" width="4.7109375" style="9" customWidth="1"/>
    <col min="13557" max="13557" width="5.85546875" style="9" customWidth="1"/>
    <col min="13558" max="13558" width="6.28515625" style="9" customWidth="1"/>
    <col min="13559" max="13559" width="6" style="9" customWidth="1"/>
    <col min="13560" max="13562" width="4" style="9" customWidth="1"/>
    <col min="13563" max="13563" width="4.42578125" style="9" customWidth="1"/>
    <col min="13564" max="13564" width="6.42578125" style="9" customWidth="1"/>
    <col min="13565" max="13565" width="8.5703125" style="9" customWidth="1"/>
    <col min="13566" max="13566" width="7.42578125" style="9" customWidth="1"/>
    <col min="13567" max="13567" width="15.85546875" style="9" customWidth="1"/>
    <col min="13568" max="13568" width="7.28515625" style="9" customWidth="1"/>
    <col min="13569" max="13572" width="9.140625" style="9" customWidth="1"/>
    <col min="13573" max="13799" width="9.140625" style="9"/>
    <col min="13800" max="13800" width="4" style="9" customWidth="1"/>
    <col min="13801" max="13801" width="9.42578125" style="9" customWidth="1"/>
    <col min="13802" max="13802" width="16.140625" style="9" customWidth="1"/>
    <col min="13803" max="13803" width="6.7109375" style="9" customWidth="1"/>
    <col min="13804" max="13804" width="9.42578125" style="9" customWidth="1"/>
    <col min="13805" max="13805" width="8.5703125" style="9" customWidth="1"/>
    <col min="13806" max="13806" width="5.7109375" style="9" customWidth="1"/>
    <col min="13807" max="13807" width="5.5703125" style="9" customWidth="1"/>
    <col min="13808" max="13808" width="5.7109375" style="9" customWidth="1"/>
    <col min="13809" max="13809" width="4.85546875" style="9" customWidth="1"/>
    <col min="13810" max="13810" width="4.42578125" style="9" customWidth="1"/>
    <col min="13811" max="13812" width="4.7109375" style="9" customWidth="1"/>
    <col min="13813" max="13813" width="5.85546875" style="9" customWidth="1"/>
    <col min="13814" max="13814" width="6.28515625" style="9" customWidth="1"/>
    <col min="13815" max="13815" width="6" style="9" customWidth="1"/>
    <col min="13816" max="13818" width="4" style="9" customWidth="1"/>
    <col min="13819" max="13819" width="4.42578125" style="9" customWidth="1"/>
    <col min="13820" max="13820" width="6.42578125" style="9" customWidth="1"/>
    <col min="13821" max="13821" width="8.5703125" style="9" customWidth="1"/>
    <col min="13822" max="13822" width="7.42578125" style="9" customWidth="1"/>
    <col min="13823" max="13823" width="15.85546875" style="9" customWidth="1"/>
    <col min="13824" max="13824" width="7.28515625" style="9" customWidth="1"/>
    <col min="13825" max="13828" width="9.140625" style="9" customWidth="1"/>
    <col min="13829" max="14055" width="9.140625" style="9"/>
    <col min="14056" max="14056" width="4" style="9" customWidth="1"/>
    <col min="14057" max="14057" width="9.42578125" style="9" customWidth="1"/>
    <col min="14058" max="14058" width="16.140625" style="9" customWidth="1"/>
    <col min="14059" max="14059" width="6.7109375" style="9" customWidth="1"/>
    <col min="14060" max="14060" width="9.42578125" style="9" customWidth="1"/>
    <col min="14061" max="14061" width="8.5703125" style="9" customWidth="1"/>
    <col min="14062" max="14062" width="5.7109375" style="9" customWidth="1"/>
    <col min="14063" max="14063" width="5.5703125" style="9" customWidth="1"/>
    <col min="14064" max="14064" width="5.7109375" style="9" customWidth="1"/>
    <col min="14065" max="14065" width="4.85546875" style="9" customWidth="1"/>
    <col min="14066" max="14066" width="4.42578125" style="9" customWidth="1"/>
    <col min="14067" max="14068" width="4.7109375" style="9" customWidth="1"/>
    <col min="14069" max="14069" width="5.85546875" style="9" customWidth="1"/>
    <col min="14070" max="14070" width="6.28515625" style="9" customWidth="1"/>
    <col min="14071" max="14071" width="6" style="9" customWidth="1"/>
    <col min="14072" max="14074" width="4" style="9" customWidth="1"/>
    <col min="14075" max="14075" width="4.42578125" style="9" customWidth="1"/>
    <col min="14076" max="14076" width="6.42578125" style="9" customWidth="1"/>
    <col min="14077" max="14077" width="8.5703125" style="9" customWidth="1"/>
    <col min="14078" max="14078" width="7.42578125" style="9" customWidth="1"/>
    <col min="14079" max="14079" width="15.85546875" style="9" customWidth="1"/>
    <col min="14080" max="14080" width="7.28515625" style="9" customWidth="1"/>
    <col min="14081" max="14084" width="9.140625" style="9" customWidth="1"/>
    <col min="14085" max="14311" width="9.140625" style="9"/>
    <col min="14312" max="14312" width="4" style="9" customWidth="1"/>
    <col min="14313" max="14313" width="9.42578125" style="9" customWidth="1"/>
    <col min="14314" max="14314" width="16.140625" style="9" customWidth="1"/>
    <col min="14315" max="14315" width="6.7109375" style="9" customWidth="1"/>
    <col min="14316" max="14316" width="9.42578125" style="9" customWidth="1"/>
    <col min="14317" max="14317" width="8.5703125" style="9" customWidth="1"/>
    <col min="14318" max="14318" width="5.7109375" style="9" customWidth="1"/>
    <col min="14319" max="14319" width="5.5703125" style="9" customWidth="1"/>
    <col min="14320" max="14320" width="5.7109375" style="9" customWidth="1"/>
    <col min="14321" max="14321" width="4.85546875" style="9" customWidth="1"/>
    <col min="14322" max="14322" width="4.42578125" style="9" customWidth="1"/>
    <col min="14323" max="14324" width="4.7109375" style="9" customWidth="1"/>
    <col min="14325" max="14325" width="5.85546875" style="9" customWidth="1"/>
    <col min="14326" max="14326" width="6.28515625" style="9" customWidth="1"/>
    <col min="14327" max="14327" width="6" style="9" customWidth="1"/>
    <col min="14328" max="14330" width="4" style="9" customWidth="1"/>
    <col min="14331" max="14331" width="4.42578125" style="9" customWidth="1"/>
    <col min="14332" max="14332" width="6.42578125" style="9" customWidth="1"/>
    <col min="14333" max="14333" width="8.5703125" style="9" customWidth="1"/>
    <col min="14334" max="14334" width="7.42578125" style="9" customWidth="1"/>
    <col min="14335" max="14335" width="15.85546875" style="9" customWidth="1"/>
    <col min="14336" max="14336" width="7.28515625" style="9" customWidth="1"/>
    <col min="14337" max="14340" width="9.140625" style="9" customWidth="1"/>
    <col min="14341" max="14567" width="9.140625" style="9"/>
    <col min="14568" max="14568" width="4" style="9" customWidth="1"/>
    <col min="14569" max="14569" width="9.42578125" style="9" customWidth="1"/>
    <col min="14570" max="14570" width="16.140625" style="9" customWidth="1"/>
    <col min="14571" max="14571" width="6.7109375" style="9" customWidth="1"/>
    <col min="14572" max="14572" width="9.42578125" style="9" customWidth="1"/>
    <col min="14573" max="14573" width="8.5703125" style="9" customWidth="1"/>
    <col min="14574" max="14574" width="5.7109375" style="9" customWidth="1"/>
    <col min="14575" max="14575" width="5.5703125" style="9" customWidth="1"/>
    <col min="14576" max="14576" width="5.7109375" style="9" customWidth="1"/>
    <col min="14577" max="14577" width="4.85546875" style="9" customWidth="1"/>
    <col min="14578" max="14578" width="4.42578125" style="9" customWidth="1"/>
    <col min="14579" max="14580" width="4.7109375" style="9" customWidth="1"/>
    <col min="14581" max="14581" width="5.85546875" style="9" customWidth="1"/>
    <col min="14582" max="14582" width="6.28515625" style="9" customWidth="1"/>
    <col min="14583" max="14583" width="6" style="9" customWidth="1"/>
    <col min="14584" max="14586" width="4" style="9" customWidth="1"/>
    <col min="14587" max="14587" width="4.42578125" style="9" customWidth="1"/>
    <col min="14588" max="14588" width="6.42578125" style="9" customWidth="1"/>
    <col min="14589" max="14589" width="8.5703125" style="9" customWidth="1"/>
    <col min="14590" max="14590" width="7.42578125" style="9" customWidth="1"/>
    <col min="14591" max="14591" width="15.85546875" style="9" customWidth="1"/>
    <col min="14592" max="14592" width="7.28515625" style="9" customWidth="1"/>
    <col min="14593" max="14596" width="9.140625" style="9" customWidth="1"/>
    <col min="14597" max="14823" width="9.140625" style="9"/>
    <col min="14824" max="14824" width="4" style="9" customWidth="1"/>
    <col min="14825" max="14825" width="9.42578125" style="9" customWidth="1"/>
    <col min="14826" max="14826" width="16.140625" style="9" customWidth="1"/>
    <col min="14827" max="14827" width="6.7109375" style="9" customWidth="1"/>
    <col min="14828" max="14828" width="9.42578125" style="9" customWidth="1"/>
    <col min="14829" max="14829" width="8.5703125" style="9" customWidth="1"/>
    <col min="14830" max="14830" width="5.7109375" style="9" customWidth="1"/>
    <col min="14831" max="14831" width="5.5703125" style="9" customWidth="1"/>
    <col min="14832" max="14832" width="5.7109375" style="9" customWidth="1"/>
    <col min="14833" max="14833" width="4.85546875" style="9" customWidth="1"/>
    <col min="14834" max="14834" width="4.42578125" style="9" customWidth="1"/>
    <col min="14835" max="14836" width="4.7109375" style="9" customWidth="1"/>
    <col min="14837" max="14837" width="5.85546875" style="9" customWidth="1"/>
    <col min="14838" max="14838" width="6.28515625" style="9" customWidth="1"/>
    <col min="14839" max="14839" width="6" style="9" customWidth="1"/>
    <col min="14840" max="14842" width="4" style="9" customWidth="1"/>
    <col min="14843" max="14843" width="4.42578125" style="9" customWidth="1"/>
    <col min="14844" max="14844" width="6.42578125" style="9" customWidth="1"/>
    <col min="14845" max="14845" width="8.5703125" style="9" customWidth="1"/>
    <col min="14846" max="14846" width="7.42578125" style="9" customWidth="1"/>
    <col min="14847" max="14847" width="15.85546875" style="9" customWidth="1"/>
    <col min="14848" max="14848" width="7.28515625" style="9" customWidth="1"/>
    <col min="14849" max="14852" width="9.140625" style="9" customWidth="1"/>
    <col min="14853" max="15079" width="9.140625" style="9"/>
    <col min="15080" max="15080" width="4" style="9" customWidth="1"/>
    <col min="15081" max="15081" width="9.42578125" style="9" customWidth="1"/>
    <col min="15082" max="15082" width="16.140625" style="9" customWidth="1"/>
    <col min="15083" max="15083" width="6.7109375" style="9" customWidth="1"/>
    <col min="15084" max="15084" width="9.42578125" style="9" customWidth="1"/>
    <col min="15085" max="15085" width="8.5703125" style="9" customWidth="1"/>
    <col min="15086" max="15086" width="5.7109375" style="9" customWidth="1"/>
    <col min="15087" max="15087" width="5.5703125" style="9" customWidth="1"/>
    <col min="15088" max="15088" width="5.7109375" style="9" customWidth="1"/>
    <col min="15089" max="15089" width="4.85546875" style="9" customWidth="1"/>
    <col min="15090" max="15090" width="4.42578125" style="9" customWidth="1"/>
    <col min="15091" max="15092" width="4.7109375" style="9" customWidth="1"/>
    <col min="15093" max="15093" width="5.85546875" style="9" customWidth="1"/>
    <col min="15094" max="15094" width="6.28515625" style="9" customWidth="1"/>
    <col min="15095" max="15095" width="6" style="9" customWidth="1"/>
    <col min="15096" max="15098" width="4" style="9" customWidth="1"/>
    <col min="15099" max="15099" width="4.42578125" style="9" customWidth="1"/>
    <col min="15100" max="15100" width="6.42578125" style="9" customWidth="1"/>
    <col min="15101" max="15101" width="8.5703125" style="9" customWidth="1"/>
    <col min="15102" max="15102" width="7.42578125" style="9" customWidth="1"/>
    <col min="15103" max="15103" width="15.85546875" style="9" customWidth="1"/>
    <col min="15104" max="15104" width="7.28515625" style="9" customWidth="1"/>
    <col min="15105" max="15108" width="9.140625" style="9" customWidth="1"/>
    <col min="15109" max="15335" width="9.140625" style="9"/>
    <col min="15336" max="15336" width="4" style="9" customWidth="1"/>
    <col min="15337" max="15337" width="9.42578125" style="9" customWidth="1"/>
    <col min="15338" max="15338" width="16.140625" style="9" customWidth="1"/>
    <col min="15339" max="15339" width="6.7109375" style="9" customWidth="1"/>
    <col min="15340" max="15340" width="9.42578125" style="9" customWidth="1"/>
    <col min="15341" max="15341" width="8.5703125" style="9" customWidth="1"/>
    <col min="15342" max="15342" width="5.7109375" style="9" customWidth="1"/>
    <col min="15343" max="15343" width="5.5703125" style="9" customWidth="1"/>
    <col min="15344" max="15344" width="5.7109375" style="9" customWidth="1"/>
    <col min="15345" max="15345" width="4.85546875" style="9" customWidth="1"/>
    <col min="15346" max="15346" width="4.42578125" style="9" customWidth="1"/>
    <col min="15347" max="15348" width="4.7109375" style="9" customWidth="1"/>
    <col min="15349" max="15349" width="5.85546875" style="9" customWidth="1"/>
    <col min="15350" max="15350" width="6.28515625" style="9" customWidth="1"/>
    <col min="15351" max="15351" width="6" style="9" customWidth="1"/>
    <col min="15352" max="15354" width="4" style="9" customWidth="1"/>
    <col min="15355" max="15355" width="4.42578125" style="9" customWidth="1"/>
    <col min="15356" max="15356" width="6.42578125" style="9" customWidth="1"/>
    <col min="15357" max="15357" width="8.5703125" style="9" customWidth="1"/>
    <col min="15358" max="15358" width="7.42578125" style="9" customWidth="1"/>
    <col min="15359" max="15359" width="15.85546875" style="9" customWidth="1"/>
    <col min="15360" max="15360" width="7.28515625" style="9" customWidth="1"/>
    <col min="15361" max="15364" width="9.140625" style="9" customWidth="1"/>
    <col min="15365" max="15591" width="9.140625" style="9"/>
    <col min="15592" max="15592" width="4" style="9" customWidth="1"/>
    <col min="15593" max="15593" width="9.42578125" style="9" customWidth="1"/>
    <col min="15594" max="15594" width="16.140625" style="9" customWidth="1"/>
    <col min="15595" max="15595" width="6.7109375" style="9" customWidth="1"/>
    <col min="15596" max="15596" width="9.42578125" style="9" customWidth="1"/>
    <col min="15597" max="15597" width="8.5703125" style="9" customWidth="1"/>
    <col min="15598" max="15598" width="5.7109375" style="9" customWidth="1"/>
    <col min="15599" max="15599" width="5.5703125" style="9" customWidth="1"/>
    <col min="15600" max="15600" width="5.7109375" style="9" customWidth="1"/>
    <col min="15601" max="15601" width="4.85546875" style="9" customWidth="1"/>
    <col min="15602" max="15602" width="4.42578125" style="9" customWidth="1"/>
    <col min="15603" max="15604" width="4.7109375" style="9" customWidth="1"/>
    <col min="15605" max="15605" width="5.85546875" style="9" customWidth="1"/>
    <col min="15606" max="15606" width="6.28515625" style="9" customWidth="1"/>
    <col min="15607" max="15607" width="6" style="9" customWidth="1"/>
    <col min="15608" max="15610" width="4" style="9" customWidth="1"/>
    <col min="15611" max="15611" width="4.42578125" style="9" customWidth="1"/>
    <col min="15612" max="15612" width="6.42578125" style="9" customWidth="1"/>
    <col min="15613" max="15613" width="8.5703125" style="9" customWidth="1"/>
    <col min="15614" max="15614" width="7.42578125" style="9" customWidth="1"/>
    <col min="15615" max="15615" width="15.85546875" style="9" customWidth="1"/>
    <col min="15616" max="15616" width="7.28515625" style="9" customWidth="1"/>
    <col min="15617" max="15620" width="9.140625" style="9" customWidth="1"/>
    <col min="15621" max="15847" width="9.140625" style="9"/>
    <col min="15848" max="15848" width="4" style="9" customWidth="1"/>
    <col min="15849" max="15849" width="9.42578125" style="9" customWidth="1"/>
    <col min="15850" max="15850" width="16.140625" style="9" customWidth="1"/>
    <col min="15851" max="15851" width="6.7109375" style="9" customWidth="1"/>
    <col min="15852" max="15852" width="9.42578125" style="9" customWidth="1"/>
    <col min="15853" max="15853" width="8.5703125" style="9" customWidth="1"/>
    <col min="15854" max="15854" width="5.7109375" style="9" customWidth="1"/>
    <col min="15855" max="15855" width="5.5703125" style="9" customWidth="1"/>
    <col min="15856" max="15856" width="5.7109375" style="9" customWidth="1"/>
    <col min="15857" max="15857" width="4.85546875" style="9" customWidth="1"/>
    <col min="15858" max="15858" width="4.42578125" style="9" customWidth="1"/>
    <col min="15859" max="15860" width="4.7109375" style="9" customWidth="1"/>
    <col min="15861" max="15861" width="5.85546875" style="9" customWidth="1"/>
    <col min="15862" max="15862" width="6.28515625" style="9" customWidth="1"/>
    <col min="15863" max="15863" width="6" style="9" customWidth="1"/>
    <col min="15864" max="15866" width="4" style="9" customWidth="1"/>
    <col min="15867" max="15867" width="4.42578125" style="9" customWidth="1"/>
    <col min="15868" max="15868" width="6.42578125" style="9" customWidth="1"/>
    <col min="15869" max="15869" width="8.5703125" style="9" customWidth="1"/>
    <col min="15870" max="15870" width="7.42578125" style="9" customWidth="1"/>
    <col min="15871" max="15871" width="15.85546875" style="9" customWidth="1"/>
    <col min="15872" max="15872" width="7.28515625" style="9" customWidth="1"/>
    <col min="15873" max="15876" width="9.140625" style="9" customWidth="1"/>
    <col min="15877" max="16103" width="9.140625" style="9"/>
    <col min="16104" max="16104" width="4" style="9" customWidth="1"/>
    <col min="16105" max="16105" width="9.42578125" style="9" customWidth="1"/>
    <col min="16106" max="16106" width="16.140625" style="9" customWidth="1"/>
    <col min="16107" max="16107" width="6.7109375" style="9" customWidth="1"/>
    <col min="16108" max="16108" width="9.42578125" style="9" customWidth="1"/>
    <col min="16109" max="16109" width="8.5703125" style="9" customWidth="1"/>
    <col min="16110" max="16110" width="5.7109375" style="9" customWidth="1"/>
    <col min="16111" max="16111" width="5.5703125" style="9" customWidth="1"/>
    <col min="16112" max="16112" width="5.7109375" style="9" customWidth="1"/>
    <col min="16113" max="16113" width="4.85546875" style="9" customWidth="1"/>
    <col min="16114" max="16114" width="4.42578125" style="9" customWidth="1"/>
    <col min="16115" max="16116" width="4.7109375" style="9" customWidth="1"/>
    <col min="16117" max="16117" width="5.85546875" style="9" customWidth="1"/>
    <col min="16118" max="16118" width="6.28515625" style="9" customWidth="1"/>
    <col min="16119" max="16119" width="6" style="9" customWidth="1"/>
    <col min="16120" max="16122" width="4" style="9" customWidth="1"/>
    <col min="16123" max="16123" width="4.42578125" style="9" customWidth="1"/>
    <col min="16124" max="16124" width="6.42578125" style="9" customWidth="1"/>
    <col min="16125" max="16125" width="8.5703125" style="9" customWidth="1"/>
    <col min="16126" max="16126" width="7.42578125" style="9" customWidth="1"/>
    <col min="16127" max="16127" width="15.85546875" style="9" customWidth="1"/>
    <col min="16128" max="16128" width="7.28515625" style="9" customWidth="1"/>
    <col min="16129" max="16132" width="9.140625" style="9" customWidth="1"/>
    <col min="16133" max="16384" width="9.140625" style="9"/>
  </cols>
  <sheetData>
    <row r="1" spans="1:24" s="1" customFormat="1" ht="28.5" customHeight="1">
      <c r="A1" s="1" t="s">
        <v>0</v>
      </c>
      <c r="D1" s="2"/>
      <c r="E1" s="3"/>
      <c r="F1" s="2"/>
      <c r="G1" s="2"/>
      <c r="H1" s="2"/>
      <c r="I1" s="4"/>
      <c r="J1" s="4"/>
      <c r="K1" s="4"/>
      <c r="L1" s="4"/>
      <c r="M1" s="4" t="s">
        <v>1</v>
      </c>
      <c r="N1" s="4"/>
      <c r="O1" s="5"/>
      <c r="P1" s="5"/>
      <c r="Q1" s="5"/>
      <c r="R1" s="5"/>
      <c r="S1" s="5"/>
      <c r="T1" s="5"/>
      <c r="U1" s="5"/>
      <c r="V1" s="2"/>
      <c r="W1" s="2"/>
    </row>
    <row r="2" spans="1:24" s="1" customFormat="1" ht="22.5" customHeight="1">
      <c r="A2" s="1" t="s">
        <v>2</v>
      </c>
      <c r="D2" s="2"/>
      <c r="E2" s="6"/>
      <c r="F2" s="2"/>
      <c r="G2" s="2"/>
      <c r="H2" s="2"/>
      <c r="I2" s="4"/>
      <c r="J2" s="4"/>
      <c r="K2" s="4"/>
      <c r="L2" s="4"/>
      <c r="M2" s="4" t="s">
        <v>3</v>
      </c>
      <c r="N2" s="4"/>
      <c r="O2" s="5"/>
      <c r="P2" s="5"/>
      <c r="Q2" s="5"/>
      <c r="R2" s="5"/>
      <c r="S2" s="5"/>
      <c r="T2" s="5"/>
      <c r="U2" s="5"/>
      <c r="V2" s="2"/>
      <c r="W2" s="2"/>
    </row>
    <row r="3" spans="1:24" s="1" customFormat="1" ht="22.5" customHeight="1">
      <c r="A3" s="2"/>
      <c r="B3" s="2"/>
      <c r="C3" s="2"/>
      <c r="D3" s="2"/>
      <c r="E3" s="6"/>
      <c r="F3" s="2"/>
      <c r="G3" s="2"/>
      <c r="H3" s="2"/>
      <c r="I3" s="4"/>
      <c r="J3" s="4"/>
      <c r="K3" s="4"/>
      <c r="L3" s="4"/>
      <c r="M3" s="4" t="s">
        <v>617</v>
      </c>
      <c r="N3" s="4"/>
      <c r="O3" s="5"/>
      <c r="P3" s="5"/>
      <c r="Q3" s="5"/>
      <c r="R3" s="5"/>
      <c r="S3" s="5"/>
      <c r="T3" s="5"/>
      <c r="U3" s="5"/>
      <c r="V3" s="2"/>
      <c r="W3" s="2"/>
    </row>
    <row r="4" spans="1:24" s="7" customFormat="1" ht="10.5" customHeight="1">
      <c r="F4" s="7">
        <v>161</v>
      </c>
      <c r="G4" s="7">
        <v>160</v>
      </c>
      <c r="I4" s="7">
        <v>122</v>
      </c>
      <c r="J4" s="7">
        <v>125</v>
      </c>
      <c r="K4" s="7">
        <v>129</v>
      </c>
      <c r="L4" s="7">
        <v>133</v>
      </c>
      <c r="M4" s="7">
        <v>137</v>
      </c>
      <c r="N4" s="7">
        <v>138</v>
      </c>
      <c r="O4" s="7">
        <v>139</v>
      </c>
      <c r="P4" s="7">
        <v>44</v>
      </c>
      <c r="Q4" s="7">
        <v>147</v>
      </c>
      <c r="R4" s="7">
        <v>151</v>
      </c>
      <c r="S4" s="7">
        <v>142</v>
      </c>
      <c r="T4" s="7">
        <v>143</v>
      </c>
    </row>
    <row r="5" spans="1:24" ht="21" customHeight="1">
      <c r="A5" s="1022" t="s">
        <v>5</v>
      </c>
      <c r="B5" s="1023" t="s">
        <v>6</v>
      </c>
      <c r="C5" s="1024" t="s">
        <v>7</v>
      </c>
      <c r="D5" s="1025"/>
      <c r="E5" s="1026" t="s">
        <v>8</v>
      </c>
      <c r="F5" s="1022" t="s">
        <v>9</v>
      </c>
      <c r="G5" s="1017" t="s">
        <v>10</v>
      </c>
      <c r="H5" s="1017" t="s">
        <v>11</v>
      </c>
      <c r="I5" s="1017" t="s">
        <v>12</v>
      </c>
      <c r="J5" s="956" t="s">
        <v>13</v>
      </c>
      <c r="K5" s="956"/>
      <c r="L5" s="956"/>
      <c r="M5" s="956"/>
      <c r="N5" s="956"/>
      <c r="O5" s="1020" t="s">
        <v>14</v>
      </c>
      <c r="P5" s="1021"/>
      <c r="Q5" s="1019" t="s">
        <v>15</v>
      </c>
      <c r="R5" s="1019" t="s">
        <v>16</v>
      </c>
      <c r="S5" s="1019" t="s">
        <v>17</v>
      </c>
      <c r="T5" s="1019" t="s">
        <v>18</v>
      </c>
      <c r="U5" s="1019" t="s">
        <v>19</v>
      </c>
      <c r="V5" s="1017" t="s">
        <v>20</v>
      </c>
      <c r="W5" s="1018" t="s">
        <v>21</v>
      </c>
    </row>
    <row r="6" spans="1:24" ht="27" customHeight="1">
      <c r="A6" s="950"/>
      <c r="B6" s="959"/>
      <c r="C6" s="963"/>
      <c r="D6" s="964"/>
      <c r="E6" s="947"/>
      <c r="F6" s="950"/>
      <c r="G6" s="950"/>
      <c r="H6" s="967"/>
      <c r="I6" s="967"/>
      <c r="J6" s="954" t="s">
        <v>38</v>
      </c>
      <c r="K6" s="954" t="s">
        <v>528</v>
      </c>
      <c r="L6" s="954" t="s">
        <v>529</v>
      </c>
      <c r="M6" s="954" t="s">
        <v>25</v>
      </c>
      <c r="N6" s="1019" t="s">
        <v>26</v>
      </c>
      <c r="O6" s="971"/>
      <c r="P6" s="972"/>
      <c r="Q6" s="954"/>
      <c r="R6" s="954"/>
      <c r="S6" s="954"/>
      <c r="T6" s="954"/>
      <c r="U6" s="954"/>
      <c r="V6" s="967"/>
      <c r="W6" s="979"/>
    </row>
    <row r="7" spans="1:24" ht="21" customHeight="1">
      <c r="A7" s="951"/>
      <c r="B7" s="960"/>
      <c r="C7" s="965"/>
      <c r="D7" s="966"/>
      <c r="E7" s="948"/>
      <c r="F7" s="951"/>
      <c r="G7" s="951"/>
      <c r="H7" s="968"/>
      <c r="I7" s="968"/>
      <c r="J7" s="955"/>
      <c r="K7" s="955"/>
      <c r="L7" s="955"/>
      <c r="M7" s="955"/>
      <c r="N7" s="955"/>
      <c r="O7" s="348" t="s">
        <v>27</v>
      </c>
      <c r="P7" s="348" t="s">
        <v>28</v>
      </c>
      <c r="Q7" s="955"/>
      <c r="R7" s="955"/>
      <c r="S7" s="955"/>
      <c r="T7" s="955"/>
      <c r="U7" s="955"/>
      <c r="V7" s="968"/>
      <c r="W7" s="980"/>
    </row>
    <row r="8" spans="1:24" s="22" customFormat="1" ht="27" customHeight="1">
      <c r="A8" s="11"/>
      <c r="B8" s="63" t="s">
        <v>362</v>
      </c>
      <c r="C8" s="13"/>
      <c r="D8" s="14"/>
      <c r="E8" s="15"/>
      <c r="F8" s="16"/>
      <c r="G8" s="16"/>
      <c r="H8" s="16">
        <v>118</v>
      </c>
      <c r="I8" s="16">
        <v>119</v>
      </c>
      <c r="J8" s="16">
        <v>14</v>
      </c>
      <c r="K8" s="16">
        <v>18</v>
      </c>
      <c r="L8" s="16">
        <v>22</v>
      </c>
      <c r="M8" s="16">
        <v>26</v>
      </c>
      <c r="N8" s="16">
        <v>27</v>
      </c>
      <c r="O8" s="16">
        <v>124</v>
      </c>
      <c r="P8" s="16">
        <v>124</v>
      </c>
      <c r="Q8" s="17">
        <v>36</v>
      </c>
      <c r="R8" s="17">
        <v>40</v>
      </c>
      <c r="S8" s="18">
        <v>31</v>
      </c>
      <c r="T8" s="18">
        <v>32</v>
      </c>
      <c r="U8" s="18"/>
      <c r="V8" s="19"/>
      <c r="W8" s="20"/>
    </row>
    <row r="9" spans="1:24" ht="30.75" customHeight="1">
      <c r="A9" s="349">
        <v>1</v>
      </c>
      <c r="B9" s="623">
        <v>172317961</v>
      </c>
      <c r="C9" s="624" t="s">
        <v>621</v>
      </c>
      <c r="D9" s="625" t="s">
        <v>154</v>
      </c>
      <c r="E9" s="626" t="s">
        <v>622</v>
      </c>
      <c r="F9" s="627" t="s">
        <v>65</v>
      </c>
      <c r="G9" s="628" t="s">
        <v>45</v>
      </c>
      <c r="H9" s="629">
        <v>127</v>
      </c>
      <c r="I9" s="355">
        <v>6.74</v>
      </c>
      <c r="J9" s="356">
        <v>8</v>
      </c>
      <c r="K9" s="356">
        <v>5.6</v>
      </c>
      <c r="L9" s="356">
        <v>8.6</v>
      </c>
      <c r="M9" s="356">
        <v>3</v>
      </c>
      <c r="N9" s="355">
        <v>7.76</v>
      </c>
      <c r="O9" s="355">
        <v>6.74</v>
      </c>
      <c r="P9" s="355">
        <v>2.73</v>
      </c>
      <c r="Q9" s="416" t="s">
        <v>46</v>
      </c>
      <c r="R9" s="416" t="s">
        <v>56</v>
      </c>
      <c r="S9" s="416" t="s">
        <v>46</v>
      </c>
      <c r="T9" s="416">
        <v>0</v>
      </c>
      <c r="U9" s="416" t="s">
        <v>54</v>
      </c>
      <c r="V9" s="359"/>
      <c r="W9" s="630" t="s">
        <v>40</v>
      </c>
      <c r="X9" s="734" t="s">
        <v>781</v>
      </c>
    </row>
    <row r="10" spans="1:24" ht="28.5" customHeight="1">
      <c r="A10" s="11"/>
      <c r="B10" s="631" t="s">
        <v>363</v>
      </c>
      <c r="C10" s="13"/>
      <c r="D10" s="14"/>
      <c r="E10" s="15"/>
      <c r="F10" s="16"/>
      <c r="G10" s="16"/>
      <c r="H10" s="16"/>
      <c r="I10" s="16"/>
      <c r="J10" s="16"/>
      <c r="K10" s="16"/>
      <c r="L10" s="16"/>
      <c r="M10" s="16"/>
      <c r="N10" s="16"/>
      <c r="O10" s="16"/>
      <c r="P10" s="16"/>
      <c r="Q10" s="17"/>
      <c r="R10" s="17"/>
      <c r="S10" s="18"/>
      <c r="T10" s="18"/>
      <c r="U10" s="18"/>
      <c r="V10" s="19"/>
      <c r="W10" s="20"/>
    </row>
    <row r="11" spans="1:24" ht="27.75" customHeight="1">
      <c r="A11" s="23">
        <v>1</v>
      </c>
      <c r="B11" s="404">
        <v>172317774</v>
      </c>
      <c r="C11" s="632" t="s">
        <v>623</v>
      </c>
      <c r="D11" s="633" t="s">
        <v>114</v>
      </c>
      <c r="E11" s="634" t="s">
        <v>624</v>
      </c>
      <c r="F11" s="99" t="s">
        <v>80</v>
      </c>
      <c r="G11" s="135" t="s">
        <v>68</v>
      </c>
      <c r="H11" s="635">
        <v>122</v>
      </c>
      <c r="I11" s="569">
        <v>6.95</v>
      </c>
      <c r="J11" s="31">
        <v>5.8</v>
      </c>
      <c r="K11" s="31">
        <v>0</v>
      </c>
      <c r="L11" s="31">
        <v>0</v>
      </c>
      <c r="M11" s="31">
        <v>0</v>
      </c>
      <c r="N11" s="30">
        <v>2.3199999999999998</v>
      </c>
      <c r="O11" s="569">
        <v>6.95</v>
      </c>
      <c r="P11" s="569">
        <v>2.72</v>
      </c>
      <c r="Q11" s="372" t="s">
        <v>46</v>
      </c>
      <c r="R11" s="372" t="s">
        <v>46</v>
      </c>
      <c r="S11" s="372" t="s">
        <v>46</v>
      </c>
      <c r="T11" s="372" t="s">
        <v>46</v>
      </c>
      <c r="U11" s="99" t="s">
        <v>524</v>
      </c>
      <c r="V11" s="35" t="s">
        <v>619</v>
      </c>
      <c r="W11" s="418" t="s">
        <v>40</v>
      </c>
      <c r="X11" s="734" t="s">
        <v>781</v>
      </c>
    </row>
    <row r="12" spans="1:24" ht="27.75" customHeight="1">
      <c r="A12" s="38">
        <f t="shared" ref="A12:A14" si="0">A11+1</f>
        <v>2</v>
      </c>
      <c r="B12" s="636">
        <v>172317753</v>
      </c>
      <c r="C12" s="637" t="s">
        <v>380</v>
      </c>
      <c r="D12" s="638" t="s">
        <v>62</v>
      </c>
      <c r="E12" s="639" t="s">
        <v>625</v>
      </c>
      <c r="F12" s="113" t="s">
        <v>51</v>
      </c>
      <c r="G12" s="93" t="s">
        <v>45</v>
      </c>
      <c r="H12" s="640">
        <v>121</v>
      </c>
      <c r="I12" s="576">
        <v>6.57</v>
      </c>
      <c r="J12" s="46">
        <v>6</v>
      </c>
      <c r="K12" s="46">
        <v>4.0999999999999996</v>
      </c>
      <c r="L12" s="46">
        <v>7.4</v>
      </c>
      <c r="M12" s="46">
        <v>7.5</v>
      </c>
      <c r="N12" s="45">
        <v>6.18</v>
      </c>
      <c r="O12" s="576">
        <v>6.57</v>
      </c>
      <c r="P12" s="576">
        <v>2.4900000000000002</v>
      </c>
      <c r="Q12" s="374" t="s">
        <v>46</v>
      </c>
      <c r="R12" s="374" t="s">
        <v>46</v>
      </c>
      <c r="S12" s="374" t="s">
        <v>46</v>
      </c>
      <c r="T12" s="374" t="s">
        <v>46</v>
      </c>
      <c r="U12" s="113" t="s">
        <v>524</v>
      </c>
      <c r="V12" s="50" t="s">
        <v>112</v>
      </c>
      <c r="W12" s="36" t="s">
        <v>40</v>
      </c>
      <c r="X12" s="734" t="s">
        <v>781</v>
      </c>
    </row>
    <row r="13" spans="1:24" ht="27.75" customHeight="1">
      <c r="A13" s="38">
        <f t="shared" si="0"/>
        <v>3</v>
      </c>
      <c r="B13" s="636">
        <v>172317847</v>
      </c>
      <c r="C13" s="637" t="s">
        <v>626</v>
      </c>
      <c r="D13" s="638" t="s">
        <v>378</v>
      </c>
      <c r="E13" s="639" t="s">
        <v>627</v>
      </c>
      <c r="F13" s="113" t="s">
        <v>65</v>
      </c>
      <c r="G13" s="93" t="s">
        <v>68</v>
      </c>
      <c r="H13" s="640">
        <v>121</v>
      </c>
      <c r="I13" s="576">
        <v>6.43</v>
      </c>
      <c r="J13" s="46">
        <v>8</v>
      </c>
      <c r="K13" s="46">
        <v>4.3</v>
      </c>
      <c r="L13" s="46">
        <v>6.5</v>
      </c>
      <c r="M13" s="46">
        <v>3</v>
      </c>
      <c r="N13" s="45">
        <v>6.66</v>
      </c>
      <c r="O13" s="576">
        <v>6.43</v>
      </c>
      <c r="P13" s="576">
        <v>2.37</v>
      </c>
      <c r="Q13" s="374" t="s">
        <v>46</v>
      </c>
      <c r="R13" s="374" t="s">
        <v>46</v>
      </c>
      <c r="S13" s="374" t="s">
        <v>46</v>
      </c>
      <c r="T13" s="374" t="s">
        <v>46</v>
      </c>
      <c r="U13" s="113" t="s">
        <v>54</v>
      </c>
      <c r="V13" s="50" t="s">
        <v>109</v>
      </c>
      <c r="W13" s="36" t="s">
        <v>40</v>
      </c>
      <c r="X13" s="734" t="s">
        <v>781</v>
      </c>
    </row>
    <row r="14" spans="1:24" ht="27.75" customHeight="1">
      <c r="A14" s="377">
        <f t="shared" si="0"/>
        <v>4</v>
      </c>
      <c r="B14" s="413">
        <v>172317833</v>
      </c>
      <c r="C14" s="641" t="s">
        <v>628</v>
      </c>
      <c r="D14" s="642" t="s">
        <v>178</v>
      </c>
      <c r="E14" s="643" t="s">
        <v>629</v>
      </c>
      <c r="F14" s="644" t="s">
        <v>80</v>
      </c>
      <c r="G14" s="191" t="s">
        <v>45</v>
      </c>
      <c r="H14" s="645">
        <v>126</v>
      </c>
      <c r="I14" s="646">
        <v>6.27</v>
      </c>
      <c r="J14" s="383">
        <v>6.9</v>
      </c>
      <c r="K14" s="383">
        <v>4.0999999999999996</v>
      </c>
      <c r="L14" s="383">
        <v>4</v>
      </c>
      <c r="M14" s="383">
        <v>6</v>
      </c>
      <c r="N14" s="382">
        <v>5.18</v>
      </c>
      <c r="O14" s="646">
        <v>6.27</v>
      </c>
      <c r="P14" s="646">
        <v>2.3199999999999998</v>
      </c>
      <c r="Q14" s="385" t="s">
        <v>46</v>
      </c>
      <c r="R14" s="385" t="s">
        <v>56</v>
      </c>
      <c r="S14" s="385" t="s">
        <v>46</v>
      </c>
      <c r="T14" s="385" t="s">
        <v>46</v>
      </c>
      <c r="U14" s="644" t="s">
        <v>47</v>
      </c>
      <c r="V14" s="386" t="s">
        <v>620</v>
      </c>
      <c r="W14" s="36" t="s">
        <v>40</v>
      </c>
      <c r="X14" s="734" t="s">
        <v>781</v>
      </c>
    </row>
    <row r="15" spans="1:24" ht="30.75" customHeight="1">
      <c r="A15" s="11"/>
      <c r="B15" s="647" t="s">
        <v>618</v>
      </c>
      <c r="C15" s="13"/>
      <c r="D15" s="14"/>
      <c r="E15" s="15"/>
      <c r="F15" s="16"/>
      <c r="G15" s="16"/>
      <c r="H15" s="16"/>
      <c r="I15" s="16"/>
      <c r="J15" s="16"/>
      <c r="K15" s="16"/>
      <c r="L15" s="16"/>
      <c r="M15" s="16"/>
      <c r="N15" s="16"/>
      <c r="O15" s="16"/>
      <c r="P15" s="16"/>
      <c r="Q15" s="17"/>
      <c r="R15" s="17"/>
      <c r="S15" s="18"/>
      <c r="T15" s="18"/>
      <c r="U15" s="18"/>
      <c r="V15" s="19"/>
      <c r="W15" s="20"/>
    </row>
    <row r="16" spans="1:24" ht="27.75" customHeight="1">
      <c r="A16" s="23">
        <v>1</v>
      </c>
      <c r="B16" s="404">
        <v>172317904</v>
      </c>
      <c r="C16" s="632" t="s">
        <v>354</v>
      </c>
      <c r="D16" s="633" t="s">
        <v>550</v>
      </c>
      <c r="E16" s="634" t="s">
        <v>630</v>
      </c>
      <c r="F16" s="99" t="s">
        <v>80</v>
      </c>
      <c r="G16" s="135" t="s">
        <v>45</v>
      </c>
      <c r="H16" s="635">
        <v>127</v>
      </c>
      <c r="I16" s="569">
        <v>7.2</v>
      </c>
      <c r="J16" s="31">
        <v>6.7</v>
      </c>
      <c r="K16" s="31">
        <v>8.6</v>
      </c>
      <c r="L16" s="31">
        <v>5.9</v>
      </c>
      <c r="M16" s="31">
        <v>8</v>
      </c>
      <c r="N16" s="30">
        <v>6.76</v>
      </c>
      <c r="O16" s="569">
        <v>7.2</v>
      </c>
      <c r="P16" s="569">
        <v>2.98</v>
      </c>
      <c r="Q16" s="372" t="s">
        <v>46</v>
      </c>
      <c r="R16" s="372" t="s">
        <v>46</v>
      </c>
      <c r="S16" s="372" t="s">
        <v>46</v>
      </c>
      <c r="T16" s="372" t="s">
        <v>46</v>
      </c>
      <c r="U16" s="99" t="s">
        <v>524</v>
      </c>
      <c r="V16" s="35"/>
      <c r="W16" s="670" t="s">
        <v>48</v>
      </c>
      <c r="X16" s="671" t="s">
        <v>638</v>
      </c>
    </row>
    <row r="17" spans="1:24" ht="27.75" customHeight="1">
      <c r="A17" s="38">
        <v>2</v>
      </c>
      <c r="B17" s="636">
        <v>172317788</v>
      </c>
      <c r="C17" s="637" t="s">
        <v>631</v>
      </c>
      <c r="D17" s="638" t="s">
        <v>223</v>
      </c>
      <c r="E17" s="639" t="s">
        <v>632</v>
      </c>
      <c r="F17" s="113" t="s">
        <v>65</v>
      </c>
      <c r="G17" s="93" t="s">
        <v>45</v>
      </c>
      <c r="H17" s="640">
        <v>131</v>
      </c>
      <c r="I17" s="576">
        <v>6.61</v>
      </c>
      <c r="J17" s="46">
        <v>6.8</v>
      </c>
      <c r="K17" s="46">
        <v>7.4</v>
      </c>
      <c r="L17" s="46">
        <v>7.1</v>
      </c>
      <c r="M17" s="46">
        <v>8</v>
      </c>
      <c r="N17" s="45">
        <v>7.04</v>
      </c>
      <c r="O17" s="576">
        <v>6.61</v>
      </c>
      <c r="P17" s="576">
        <v>2.61</v>
      </c>
      <c r="Q17" s="374" t="s">
        <v>46</v>
      </c>
      <c r="R17" s="374" t="s">
        <v>46</v>
      </c>
      <c r="S17" s="374" t="s">
        <v>46</v>
      </c>
      <c r="T17" s="374" t="s">
        <v>46</v>
      </c>
      <c r="U17" s="113" t="s">
        <v>524</v>
      </c>
      <c r="V17" s="50"/>
      <c r="W17" s="670" t="s">
        <v>48</v>
      </c>
      <c r="X17" s="671" t="s">
        <v>638</v>
      </c>
    </row>
    <row r="18" spans="1:24" ht="27.75" customHeight="1">
      <c r="A18" s="38">
        <v>3</v>
      </c>
      <c r="B18" s="636">
        <v>172317756</v>
      </c>
      <c r="C18" s="637" t="s">
        <v>633</v>
      </c>
      <c r="D18" s="638" t="s">
        <v>381</v>
      </c>
      <c r="E18" s="639" t="s">
        <v>634</v>
      </c>
      <c r="F18" s="113" t="s">
        <v>65</v>
      </c>
      <c r="G18" s="93" t="s">
        <v>68</v>
      </c>
      <c r="H18" s="640">
        <v>131</v>
      </c>
      <c r="I18" s="576">
        <v>7.26</v>
      </c>
      <c r="J18" s="46">
        <v>7</v>
      </c>
      <c r="K18" s="46">
        <v>6.6</v>
      </c>
      <c r="L18" s="46">
        <v>9.1</v>
      </c>
      <c r="M18" s="46">
        <v>8.3000000000000007</v>
      </c>
      <c r="N18" s="45">
        <v>7.76</v>
      </c>
      <c r="O18" s="576">
        <v>7.26</v>
      </c>
      <c r="P18" s="576">
        <v>3.04</v>
      </c>
      <c r="Q18" s="374" t="s">
        <v>46</v>
      </c>
      <c r="R18" s="374" t="s">
        <v>46</v>
      </c>
      <c r="S18" s="374" t="s">
        <v>46</v>
      </c>
      <c r="T18" s="374" t="s">
        <v>46</v>
      </c>
      <c r="U18" s="113" t="s">
        <v>47</v>
      </c>
      <c r="V18" s="50"/>
      <c r="W18" s="670" t="s">
        <v>48</v>
      </c>
      <c r="X18" s="671" t="s">
        <v>638</v>
      </c>
    </row>
    <row r="19" spans="1:24" ht="27.75" customHeight="1">
      <c r="A19" s="377">
        <v>4</v>
      </c>
      <c r="B19" s="413">
        <v>172317860</v>
      </c>
      <c r="C19" s="641" t="s">
        <v>635</v>
      </c>
      <c r="D19" s="642" t="s">
        <v>571</v>
      </c>
      <c r="E19" s="643" t="s">
        <v>416</v>
      </c>
      <c r="F19" s="644" t="s">
        <v>51</v>
      </c>
      <c r="G19" s="191" t="s">
        <v>45</v>
      </c>
      <c r="H19" s="645">
        <v>127</v>
      </c>
      <c r="I19" s="646">
        <v>7.34</v>
      </c>
      <c r="J19" s="383">
        <v>8.3000000000000007</v>
      </c>
      <c r="K19" s="383">
        <v>7.1</v>
      </c>
      <c r="L19" s="383">
        <v>7.2</v>
      </c>
      <c r="M19" s="383">
        <v>9</v>
      </c>
      <c r="N19" s="382">
        <v>7.62</v>
      </c>
      <c r="O19" s="646">
        <v>7.34</v>
      </c>
      <c r="P19" s="646">
        <v>3.08</v>
      </c>
      <c r="Q19" s="385" t="s">
        <v>46</v>
      </c>
      <c r="R19" s="385" t="s">
        <v>46</v>
      </c>
      <c r="S19" s="385" t="s">
        <v>46</v>
      </c>
      <c r="T19" s="385" t="s">
        <v>46</v>
      </c>
      <c r="U19" s="644" t="s">
        <v>85</v>
      </c>
      <c r="V19" s="386"/>
      <c r="W19" s="670" t="s">
        <v>48</v>
      </c>
      <c r="X19" s="671" t="s">
        <v>638</v>
      </c>
    </row>
    <row r="20" spans="1:24" ht="24" customHeight="1">
      <c r="A20" s="51"/>
      <c r="B20" s="51"/>
      <c r="C20" s="51"/>
      <c r="D20" s="51"/>
      <c r="E20" s="51"/>
      <c r="F20" s="51"/>
      <c r="G20" s="51"/>
      <c r="H20" s="51"/>
      <c r="I20" s="51"/>
      <c r="J20" s="51"/>
      <c r="K20" s="51"/>
      <c r="L20" s="51"/>
      <c r="M20" s="51"/>
      <c r="N20" s="51"/>
      <c r="O20" s="51"/>
      <c r="Q20" s="52" t="s">
        <v>30</v>
      </c>
      <c r="R20" s="51"/>
      <c r="S20" s="51"/>
      <c r="T20" s="51"/>
      <c r="U20" s="51"/>
      <c r="V20" s="51"/>
      <c r="W20" s="51"/>
    </row>
    <row r="21" spans="1:24" ht="24" customHeight="1">
      <c r="A21" s="51"/>
      <c r="B21" s="51" t="s">
        <v>31</v>
      </c>
      <c r="C21" s="51"/>
      <c r="E21" s="51" t="s">
        <v>32</v>
      </c>
      <c r="F21" s="51"/>
      <c r="G21" s="51"/>
      <c r="H21" s="51"/>
      <c r="I21" s="51"/>
      <c r="J21" s="51"/>
      <c r="K21" s="51" t="s">
        <v>33</v>
      </c>
      <c r="L21" s="51"/>
      <c r="M21" s="51"/>
      <c r="N21" s="51"/>
      <c r="O21" s="51"/>
      <c r="P21" s="51"/>
      <c r="Q21" s="51"/>
      <c r="R21" s="51" t="s">
        <v>34</v>
      </c>
      <c r="S21" s="51"/>
      <c r="T21" s="51"/>
      <c r="U21" s="51"/>
      <c r="V21" s="51"/>
      <c r="W21" s="51"/>
    </row>
    <row r="22" spans="1:24" ht="21" customHeight="1">
      <c r="A22" s="53"/>
      <c r="B22" s="53"/>
      <c r="C22" s="53"/>
      <c r="E22" s="53"/>
      <c r="F22" s="53"/>
      <c r="G22" s="53"/>
      <c r="H22" s="53"/>
      <c r="I22" s="53"/>
      <c r="J22" s="53"/>
      <c r="K22" s="53"/>
      <c r="L22" s="53"/>
      <c r="M22" s="53"/>
      <c r="N22" s="53"/>
      <c r="O22" s="53"/>
      <c r="P22" s="53"/>
      <c r="Q22" s="53"/>
      <c r="R22" s="53"/>
      <c r="S22" s="53"/>
      <c r="T22" s="53"/>
      <c r="U22" s="53"/>
      <c r="V22" s="53"/>
      <c r="W22" s="53"/>
    </row>
    <row r="23" spans="1:24" ht="21" customHeight="1">
      <c r="A23" s="53"/>
      <c r="B23" s="53"/>
      <c r="C23" s="53"/>
      <c r="E23" s="53"/>
      <c r="F23" s="53"/>
      <c r="G23" s="53"/>
      <c r="H23" s="53"/>
      <c r="I23" s="53"/>
      <c r="J23" s="53"/>
      <c r="K23" s="53"/>
      <c r="L23" s="53"/>
      <c r="M23" s="53"/>
      <c r="N23" s="53"/>
      <c r="O23" s="53"/>
      <c r="P23" s="53"/>
      <c r="Q23" s="53"/>
      <c r="R23" s="53"/>
      <c r="S23" s="53"/>
      <c r="T23" s="53"/>
      <c r="U23" s="53"/>
      <c r="V23" s="53"/>
      <c r="W23" s="53"/>
    </row>
    <row r="24" spans="1:24" ht="46.5" customHeight="1">
      <c r="A24" s="51"/>
      <c r="B24" s="51" t="s">
        <v>35</v>
      </c>
      <c r="C24" s="53"/>
      <c r="E24" s="51" t="s">
        <v>36</v>
      </c>
      <c r="F24" s="51"/>
      <c r="G24" s="51"/>
      <c r="H24" s="51"/>
      <c r="I24" s="51"/>
      <c r="J24" s="51"/>
      <c r="K24" s="51" t="s">
        <v>37</v>
      </c>
      <c r="L24" s="53"/>
      <c r="M24" s="51"/>
      <c r="N24" s="51"/>
      <c r="O24" s="53"/>
      <c r="P24" s="53"/>
      <c r="Q24" s="53"/>
      <c r="R24" s="53"/>
      <c r="S24" s="53"/>
      <c r="T24" s="53"/>
      <c r="U24" s="53"/>
      <c r="V24" s="53"/>
      <c r="W24" s="53"/>
    </row>
    <row r="25" spans="1:24" ht="21" customHeight="1">
      <c r="A25" s="51"/>
      <c r="B25" s="51"/>
      <c r="C25" s="53"/>
      <c r="D25" s="51"/>
      <c r="E25" s="51"/>
      <c r="F25" s="51"/>
      <c r="G25" s="51"/>
      <c r="H25" s="51"/>
      <c r="I25" s="51"/>
      <c r="J25" s="51"/>
      <c r="K25" s="51"/>
      <c r="L25" s="53"/>
      <c r="M25" s="51"/>
      <c r="N25" s="51"/>
      <c r="O25" s="53"/>
      <c r="P25" s="53"/>
      <c r="Q25" s="53"/>
      <c r="R25" s="53"/>
      <c r="S25" s="53"/>
      <c r="T25" s="53"/>
      <c r="U25" s="53"/>
      <c r="V25" s="53"/>
      <c r="W25" s="53"/>
    </row>
    <row r="26" spans="1:24" ht="21" customHeight="1">
      <c r="A26" s="51"/>
      <c r="B26" s="51"/>
      <c r="C26" s="53"/>
      <c r="D26" s="51"/>
      <c r="E26" s="51"/>
      <c r="F26" s="51"/>
      <c r="G26" s="51"/>
      <c r="H26" s="51"/>
      <c r="I26" s="51"/>
      <c r="J26" s="51"/>
      <c r="K26" s="51"/>
      <c r="L26" s="53"/>
      <c r="M26" s="51"/>
      <c r="N26" s="51"/>
      <c r="O26" s="53"/>
      <c r="P26" s="53"/>
      <c r="Q26" s="53"/>
      <c r="R26" s="53"/>
      <c r="S26" s="53"/>
      <c r="T26" s="53"/>
      <c r="U26" s="53"/>
      <c r="V26" s="53"/>
      <c r="W26" s="53"/>
    </row>
  </sheetData>
  <mergeCells count="22">
    <mergeCell ref="W5:W7"/>
    <mergeCell ref="R5:R7"/>
    <mergeCell ref="A5:A7"/>
    <mergeCell ref="B5:B7"/>
    <mergeCell ref="C5:D7"/>
    <mergeCell ref="E5:E7"/>
    <mergeCell ref="F5:F7"/>
    <mergeCell ref="G5:G7"/>
    <mergeCell ref="H5:H7"/>
    <mergeCell ref="I5:I7"/>
    <mergeCell ref="J5:N5"/>
    <mergeCell ref="O5:P6"/>
    <mergeCell ref="Q5:Q7"/>
    <mergeCell ref="J6:J7"/>
    <mergeCell ref="K6:K7"/>
    <mergeCell ref="V5:V7"/>
    <mergeCell ref="L6:L7"/>
    <mergeCell ref="N6:N7"/>
    <mergeCell ref="S5:S7"/>
    <mergeCell ref="T5:T7"/>
    <mergeCell ref="U5:U7"/>
    <mergeCell ref="M6:M7"/>
  </mergeCells>
  <conditionalFormatting sqref="J9:N9 J11:N14">
    <cfRule type="cellIs" dxfId="131" priority="24" stopIfTrue="1" operator="lessThan">
      <formula>5.5</formula>
    </cfRule>
  </conditionalFormatting>
  <conditionalFormatting sqref="W9 W11:W14">
    <cfRule type="cellIs" dxfId="130" priority="23" operator="between">
      <formula>0</formula>
      <formula>3.9</formula>
    </cfRule>
  </conditionalFormatting>
  <conditionalFormatting sqref="W9 Q9:U9 Q11:T14 W11:W14">
    <cfRule type="cellIs" dxfId="129" priority="22" operator="lessThan">
      <formula>5</formula>
    </cfRule>
  </conditionalFormatting>
  <conditionalFormatting sqref="W9 Q9:U9 Q11:T14 W11:W14">
    <cfRule type="cellIs" dxfId="128" priority="21" stopIfTrue="1" operator="notEqual">
      <formula>"CNTN"</formula>
    </cfRule>
  </conditionalFormatting>
  <conditionalFormatting sqref="Q9:U9 Q11:T14">
    <cfRule type="notContainsBlanks" dxfId="127" priority="19" stopIfTrue="1">
      <formula>LEN(TRIM(Q9))&gt;0</formula>
    </cfRule>
    <cfRule type="cellIs" dxfId="126" priority="20" operator="between">
      <formula>0</formula>
      <formula>3.9</formula>
    </cfRule>
  </conditionalFormatting>
  <conditionalFormatting sqref="Q9:U9 Q11:T14">
    <cfRule type="notContainsBlanks" priority="18" stopIfTrue="1">
      <formula>LEN(TRIM(Q9))&gt;0</formula>
    </cfRule>
  </conditionalFormatting>
  <conditionalFormatting sqref="J16:N19">
    <cfRule type="cellIs" dxfId="125" priority="10" stopIfTrue="1" operator="lessThan">
      <formula>5.5</formula>
    </cfRule>
  </conditionalFormatting>
  <conditionalFormatting sqref="Q16:T19">
    <cfRule type="cellIs" dxfId="124" priority="8" operator="lessThan">
      <formula>5</formula>
    </cfRule>
  </conditionalFormatting>
  <conditionalFormatting sqref="Q16:T19">
    <cfRule type="cellIs" dxfId="123" priority="7" stopIfTrue="1" operator="notEqual">
      <formula>"CNTN"</formula>
    </cfRule>
  </conditionalFormatting>
  <conditionalFormatting sqref="Q16:T19">
    <cfRule type="notContainsBlanks" dxfId="122" priority="5" stopIfTrue="1">
      <formula>LEN(TRIM(Q16))&gt;0</formula>
    </cfRule>
    <cfRule type="cellIs" dxfId="121" priority="6" operator="between">
      <formula>0</formula>
      <formula>3.9</formula>
    </cfRule>
  </conditionalFormatting>
  <conditionalFormatting sqref="Q16:T19">
    <cfRule type="notContainsBlanks" priority="4" stopIfTrue="1">
      <formula>LEN(TRIM(Q16))&gt;0</formula>
    </cfRule>
  </conditionalFormatting>
  <conditionalFormatting sqref="W16:W19">
    <cfRule type="cellIs" dxfId="120" priority="3" operator="between">
      <formula>0</formula>
      <formula>3.9</formula>
    </cfRule>
  </conditionalFormatting>
  <conditionalFormatting sqref="W16:W19">
    <cfRule type="cellIs" dxfId="119" priority="2" operator="lessThan">
      <formula>5</formula>
    </cfRule>
  </conditionalFormatting>
  <conditionalFormatting sqref="W16:W19">
    <cfRule type="cellIs" dxfId="118" priority="1" stopIfTrue="1" operator="notEqual">
      <formula>"CNTN"</formula>
    </cfRule>
  </conditionalFormatting>
  <pageMargins left="0.11811023622047245" right="0" top="0" bottom="0" header="0" footer="0"/>
  <pageSetup paperSize="9" orientation="landscape" r:id="rId1"/>
  <headerFooter>
    <oddFooter>&amp;R&amp;P&amp;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B14"/>
  <sheetViews>
    <sheetView zoomScaleNormal="100" workbookViewId="0">
      <pane xSplit="4" ySplit="8" topLeftCell="E9" activePane="bottomRight" state="frozen"/>
      <selection activeCell="C5" sqref="C5:D7"/>
      <selection pane="topRight" activeCell="C5" sqref="C5:D7"/>
      <selection pane="bottomLeft" activeCell="C5" sqref="C5:D7"/>
      <selection pane="bottomRight" activeCell="F9" sqref="F9"/>
    </sheetView>
  </sheetViews>
  <sheetFormatPr defaultRowHeight="21" customHeight="1"/>
  <cols>
    <col min="1" max="1" width="4.7109375" style="648" customWidth="1"/>
    <col min="2" max="2" width="11.85546875" style="648" customWidth="1"/>
    <col min="3" max="3" width="14.28515625" style="648" customWidth="1"/>
    <col min="4" max="4" width="4.85546875" style="648" customWidth="1"/>
    <col min="5" max="5" width="9.28515625" style="648" customWidth="1"/>
    <col min="6" max="6" width="12" style="648" customWidth="1"/>
    <col min="7" max="8" width="6" style="648" customWidth="1"/>
    <col min="9" max="9" width="5.7109375" style="648" customWidth="1"/>
    <col min="10" max="13" width="4.42578125" style="648" customWidth="1"/>
    <col min="14" max="14" width="5.85546875" style="648" customWidth="1"/>
    <col min="15" max="15" width="6.28515625" style="648" customWidth="1"/>
    <col min="16" max="16" width="6" style="648" customWidth="1"/>
    <col min="17" max="20" width="4.7109375" style="648" customWidth="1"/>
    <col min="21" max="21" width="10.28515625" style="648" customWidth="1"/>
    <col min="22" max="22" width="8.85546875" style="648" customWidth="1"/>
    <col min="23" max="23" width="12.5703125" style="648" customWidth="1"/>
    <col min="24" max="24" width="7.28515625" style="648" customWidth="1"/>
    <col min="25" max="28" width="9.140625" style="648" customWidth="1"/>
    <col min="29" max="256" width="9.140625" style="648"/>
    <col min="257" max="257" width="4.7109375" style="648" customWidth="1"/>
    <col min="258" max="258" width="10.140625" style="648" customWidth="1"/>
    <col min="259" max="259" width="14.28515625" style="648" customWidth="1"/>
    <col min="260" max="260" width="4.85546875" style="648" customWidth="1"/>
    <col min="261" max="261" width="9.28515625" style="648" customWidth="1"/>
    <col min="262" max="262" width="12" style="648" customWidth="1"/>
    <col min="263" max="264" width="6" style="648" customWidth="1"/>
    <col min="265" max="265" width="5.7109375" style="648" customWidth="1"/>
    <col min="266" max="269" width="4.42578125" style="648" customWidth="1"/>
    <col min="270" max="270" width="5.85546875" style="648" customWidth="1"/>
    <col min="271" max="271" width="6.28515625" style="648" customWidth="1"/>
    <col min="272" max="272" width="6" style="648" customWidth="1"/>
    <col min="273" max="276" width="4.7109375" style="648" customWidth="1"/>
    <col min="277" max="277" width="10.28515625" style="648" customWidth="1"/>
    <col min="278" max="278" width="8.85546875" style="648" customWidth="1"/>
    <col min="279" max="279" width="12.5703125" style="648" customWidth="1"/>
    <col min="280" max="280" width="7.28515625" style="648" customWidth="1"/>
    <col min="281" max="284" width="9.140625" style="648" customWidth="1"/>
    <col min="285" max="512" width="9.140625" style="648"/>
    <col min="513" max="513" width="4.7109375" style="648" customWidth="1"/>
    <col min="514" max="514" width="10.140625" style="648" customWidth="1"/>
    <col min="515" max="515" width="14.28515625" style="648" customWidth="1"/>
    <col min="516" max="516" width="4.85546875" style="648" customWidth="1"/>
    <col min="517" max="517" width="9.28515625" style="648" customWidth="1"/>
    <col min="518" max="518" width="12" style="648" customWidth="1"/>
    <col min="519" max="520" width="6" style="648" customWidth="1"/>
    <col min="521" max="521" width="5.7109375" style="648" customWidth="1"/>
    <col min="522" max="525" width="4.42578125" style="648" customWidth="1"/>
    <col min="526" max="526" width="5.85546875" style="648" customWidth="1"/>
    <col min="527" max="527" width="6.28515625" style="648" customWidth="1"/>
    <col min="528" max="528" width="6" style="648" customWidth="1"/>
    <col min="529" max="532" width="4.7109375" style="648" customWidth="1"/>
    <col min="533" max="533" width="10.28515625" style="648" customWidth="1"/>
    <col min="534" max="534" width="8.85546875" style="648" customWidth="1"/>
    <col min="535" max="535" width="12.5703125" style="648" customWidth="1"/>
    <col min="536" max="536" width="7.28515625" style="648" customWidth="1"/>
    <col min="537" max="540" width="9.140625" style="648" customWidth="1"/>
    <col min="541" max="768" width="9.140625" style="648"/>
    <col min="769" max="769" width="4.7109375" style="648" customWidth="1"/>
    <col min="770" max="770" width="10.140625" style="648" customWidth="1"/>
    <col min="771" max="771" width="14.28515625" style="648" customWidth="1"/>
    <col min="772" max="772" width="4.85546875" style="648" customWidth="1"/>
    <col min="773" max="773" width="9.28515625" style="648" customWidth="1"/>
    <col min="774" max="774" width="12" style="648" customWidth="1"/>
    <col min="775" max="776" width="6" style="648" customWidth="1"/>
    <col min="777" max="777" width="5.7109375" style="648" customWidth="1"/>
    <col min="778" max="781" width="4.42578125" style="648" customWidth="1"/>
    <col min="782" max="782" width="5.85546875" style="648" customWidth="1"/>
    <col min="783" max="783" width="6.28515625" style="648" customWidth="1"/>
    <col min="784" max="784" width="6" style="648" customWidth="1"/>
    <col min="785" max="788" width="4.7109375" style="648" customWidth="1"/>
    <col min="789" max="789" width="10.28515625" style="648" customWidth="1"/>
    <col min="790" max="790" width="8.85546875" style="648" customWidth="1"/>
    <col min="791" max="791" width="12.5703125" style="648" customWidth="1"/>
    <col min="792" max="792" width="7.28515625" style="648" customWidth="1"/>
    <col min="793" max="796" width="9.140625" style="648" customWidth="1"/>
    <col min="797" max="1024" width="9.140625" style="648"/>
    <col min="1025" max="1025" width="4.7109375" style="648" customWidth="1"/>
    <col min="1026" max="1026" width="10.140625" style="648" customWidth="1"/>
    <col min="1027" max="1027" width="14.28515625" style="648" customWidth="1"/>
    <col min="1028" max="1028" width="4.85546875" style="648" customWidth="1"/>
    <col min="1029" max="1029" width="9.28515625" style="648" customWidth="1"/>
    <col min="1030" max="1030" width="12" style="648" customWidth="1"/>
    <col min="1031" max="1032" width="6" style="648" customWidth="1"/>
    <col min="1033" max="1033" width="5.7109375" style="648" customWidth="1"/>
    <col min="1034" max="1037" width="4.42578125" style="648" customWidth="1"/>
    <col min="1038" max="1038" width="5.85546875" style="648" customWidth="1"/>
    <col min="1039" max="1039" width="6.28515625" style="648" customWidth="1"/>
    <col min="1040" max="1040" width="6" style="648" customWidth="1"/>
    <col min="1041" max="1044" width="4.7109375" style="648" customWidth="1"/>
    <col min="1045" max="1045" width="10.28515625" style="648" customWidth="1"/>
    <col min="1046" max="1046" width="8.85546875" style="648" customWidth="1"/>
    <col min="1047" max="1047" width="12.5703125" style="648" customWidth="1"/>
    <col min="1048" max="1048" width="7.28515625" style="648" customWidth="1"/>
    <col min="1049" max="1052" width="9.140625" style="648" customWidth="1"/>
    <col min="1053" max="1280" width="9.140625" style="648"/>
    <col min="1281" max="1281" width="4.7109375" style="648" customWidth="1"/>
    <col min="1282" max="1282" width="10.140625" style="648" customWidth="1"/>
    <col min="1283" max="1283" width="14.28515625" style="648" customWidth="1"/>
    <col min="1284" max="1284" width="4.85546875" style="648" customWidth="1"/>
    <col min="1285" max="1285" width="9.28515625" style="648" customWidth="1"/>
    <col min="1286" max="1286" width="12" style="648" customWidth="1"/>
    <col min="1287" max="1288" width="6" style="648" customWidth="1"/>
    <col min="1289" max="1289" width="5.7109375" style="648" customWidth="1"/>
    <col min="1290" max="1293" width="4.42578125" style="648" customWidth="1"/>
    <col min="1294" max="1294" width="5.85546875" style="648" customWidth="1"/>
    <col min="1295" max="1295" width="6.28515625" style="648" customWidth="1"/>
    <col min="1296" max="1296" width="6" style="648" customWidth="1"/>
    <col min="1297" max="1300" width="4.7109375" style="648" customWidth="1"/>
    <col min="1301" max="1301" width="10.28515625" style="648" customWidth="1"/>
    <col min="1302" max="1302" width="8.85546875" style="648" customWidth="1"/>
    <col min="1303" max="1303" width="12.5703125" style="648" customWidth="1"/>
    <col min="1304" max="1304" width="7.28515625" style="648" customWidth="1"/>
    <col min="1305" max="1308" width="9.140625" style="648" customWidth="1"/>
    <col min="1309" max="1536" width="9.140625" style="648"/>
    <col min="1537" max="1537" width="4.7109375" style="648" customWidth="1"/>
    <col min="1538" max="1538" width="10.140625" style="648" customWidth="1"/>
    <col min="1539" max="1539" width="14.28515625" style="648" customWidth="1"/>
    <col min="1540" max="1540" width="4.85546875" style="648" customWidth="1"/>
    <col min="1541" max="1541" width="9.28515625" style="648" customWidth="1"/>
    <col min="1542" max="1542" width="12" style="648" customWidth="1"/>
    <col min="1543" max="1544" width="6" style="648" customWidth="1"/>
    <col min="1545" max="1545" width="5.7109375" style="648" customWidth="1"/>
    <col min="1546" max="1549" width="4.42578125" style="648" customWidth="1"/>
    <col min="1550" max="1550" width="5.85546875" style="648" customWidth="1"/>
    <col min="1551" max="1551" width="6.28515625" style="648" customWidth="1"/>
    <col min="1552" max="1552" width="6" style="648" customWidth="1"/>
    <col min="1553" max="1556" width="4.7109375" style="648" customWidth="1"/>
    <col min="1557" max="1557" width="10.28515625" style="648" customWidth="1"/>
    <col min="1558" max="1558" width="8.85546875" style="648" customWidth="1"/>
    <col min="1559" max="1559" width="12.5703125" style="648" customWidth="1"/>
    <col min="1560" max="1560" width="7.28515625" style="648" customWidth="1"/>
    <col min="1561" max="1564" width="9.140625" style="648" customWidth="1"/>
    <col min="1565" max="1792" width="9.140625" style="648"/>
    <col min="1793" max="1793" width="4.7109375" style="648" customWidth="1"/>
    <col min="1794" max="1794" width="10.140625" style="648" customWidth="1"/>
    <col min="1795" max="1795" width="14.28515625" style="648" customWidth="1"/>
    <col min="1796" max="1796" width="4.85546875" style="648" customWidth="1"/>
    <col min="1797" max="1797" width="9.28515625" style="648" customWidth="1"/>
    <col min="1798" max="1798" width="12" style="648" customWidth="1"/>
    <col min="1799" max="1800" width="6" style="648" customWidth="1"/>
    <col min="1801" max="1801" width="5.7109375" style="648" customWidth="1"/>
    <col min="1802" max="1805" width="4.42578125" style="648" customWidth="1"/>
    <col min="1806" max="1806" width="5.85546875" style="648" customWidth="1"/>
    <col min="1807" max="1807" width="6.28515625" style="648" customWidth="1"/>
    <col min="1808" max="1808" width="6" style="648" customWidth="1"/>
    <col min="1809" max="1812" width="4.7109375" style="648" customWidth="1"/>
    <col min="1813" max="1813" width="10.28515625" style="648" customWidth="1"/>
    <col min="1814" max="1814" width="8.85546875" style="648" customWidth="1"/>
    <col min="1815" max="1815" width="12.5703125" style="648" customWidth="1"/>
    <col min="1816" max="1816" width="7.28515625" style="648" customWidth="1"/>
    <col min="1817" max="1820" width="9.140625" style="648" customWidth="1"/>
    <col min="1821" max="2048" width="9.140625" style="648"/>
    <col min="2049" max="2049" width="4.7109375" style="648" customWidth="1"/>
    <col min="2050" max="2050" width="10.140625" style="648" customWidth="1"/>
    <col min="2051" max="2051" width="14.28515625" style="648" customWidth="1"/>
    <col min="2052" max="2052" width="4.85546875" style="648" customWidth="1"/>
    <col min="2053" max="2053" width="9.28515625" style="648" customWidth="1"/>
    <col min="2054" max="2054" width="12" style="648" customWidth="1"/>
    <col min="2055" max="2056" width="6" style="648" customWidth="1"/>
    <col min="2057" max="2057" width="5.7109375" style="648" customWidth="1"/>
    <col min="2058" max="2061" width="4.42578125" style="648" customWidth="1"/>
    <col min="2062" max="2062" width="5.85546875" style="648" customWidth="1"/>
    <col min="2063" max="2063" width="6.28515625" style="648" customWidth="1"/>
    <col min="2064" max="2064" width="6" style="648" customWidth="1"/>
    <col min="2065" max="2068" width="4.7109375" style="648" customWidth="1"/>
    <col min="2069" max="2069" width="10.28515625" style="648" customWidth="1"/>
    <col min="2070" max="2070" width="8.85546875" style="648" customWidth="1"/>
    <col min="2071" max="2071" width="12.5703125" style="648" customWidth="1"/>
    <col min="2072" max="2072" width="7.28515625" style="648" customWidth="1"/>
    <col min="2073" max="2076" width="9.140625" style="648" customWidth="1"/>
    <col min="2077" max="2304" width="9.140625" style="648"/>
    <col min="2305" max="2305" width="4.7109375" style="648" customWidth="1"/>
    <col min="2306" max="2306" width="10.140625" style="648" customWidth="1"/>
    <col min="2307" max="2307" width="14.28515625" style="648" customWidth="1"/>
    <col min="2308" max="2308" width="4.85546875" style="648" customWidth="1"/>
    <col min="2309" max="2309" width="9.28515625" style="648" customWidth="1"/>
    <col min="2310" max="2310" width="12" style="648" customWidth="1"/>
    <col min="2311" max="2312" width="6" style="648" customWidth="1"/>
    <col min="2313" max="2313" width="5.7109375" style="648" customWidth="1"/>
    <col min="2314" max="2317" width="4.42578125" style="648" customWidth="1"/>
    <col min="2318" max="2318" width="5.85546875" style="648" customWidth="1"/>
    <col min="2319" max="2319" width="6.28515625" style="648" customWidth="1"/>
    <col min="2320" max="2320" width="6" style="648" customWidth="1"/>
    <col min="2321" max="2324" width="4.7109375" style="648" customWidth="1"/>
    <col min="2325" max="2325" width="10.28515625" style="648" customWidth="1"/>
    <col min="2326" max="2326" width="8.85546875" style="648" customWidth="1"/>
    <col min="2327" max="2327" width="12.5703125" style="648" customWidth="1"/>
    <col min="2328" max="2328" width="7.28515625" style="648" customWidth="1"/>
    <col min="2329" max="2332" width="9.140625" style="648" customWidth="1"/>
    <col min="2333" max="2560" width="9.140625" style="648"/>
    <col min="2561" max="2561" width="4.7109375" style="648" customWidth="1"/>
    <col min="2562" max="2562" width="10.140625" style="648" customWidth="1"/>
    <col min="2563" max="2563" width="14.28515625" style="648" customWidth="1"/>
    <col min="2564" max="2564" width="4.85546875" style="648" customWidth="1"/>
    <col min="2565" max="2565" width="9.28515625" style="648" customWidth="1"/>
    <col min="2566" max="2566" width="12" style="648" customWidth="1"/>
    <col min="2567" max="2568" width="6" style="648" customWidth="1"/>
    <col min="2569" max="2569" width="5.7109375" style="648" customWidth="1"/>
    <col min="2570" max="2573" width="4.42578125" style="648" customWidth="1"/>
    <col min="2574" max="2574" width="5.85546875" style="648" customWidth="1"/>
    <col min="2575" max="2575" width="6.28515625" style="648" customWidth="1"/>
    <col min="2576" max="2576" width="6" style="648" customWidth="1"/>
    <col min="2577" max="2580" width="4.7109375" style="648" customWidth="1"/>
    <col min="2581" max="2581" width="10.28515625" style="648" customWidth="1"/>
    <col min="2582" max="2582" width="8.85546875" style="648" customWidth="1"/>
    <col min="2583" max="2583" width="12.5703125" style="648" customWidth="1"/>
    <col min="2584" max="2584" width="7.28515625" style="648" customWidth="1"/>
    <col min="2585" max="2588" width="9.140625" style="648" customWidth="1"/>
    <col min="2589" max="2816" width="9.140625" style="648"/>
    <col min="2817" max="2817" width="4.7109375" style="648" customWidth="1"/>
    <col min="2818" max="2818" width="10.140625" style="648" customWidth="1"/>
    <col min="2819" max="2819" width="14.28515625" style="648" customWidth="1"/>
    <col min="2820" max="2820" width="4.85546875" style="648" customWidth="1"/>
    <col min="2821" max="2821" width="9.28515625" style="648" customWidth="1"/>
    <col min="2822" max="2822" width="12" style="648" customWidth="1"/>
    <col min="2823" max="2824" width="6" style="648" customWidth="1"/>
    <col min="2825" max="2825" width="5.7109375" style="648" customWidth="1"/>
    <col min="2826" max="2829" width="4.42578125" style="648" customWidth="1"/>
    <col min="2830" max="2830" width="5.85546875" style="648" customWidth="1"/>
    <col min="2831" max="2831" width="6.28515625" style="648" customWidth="1"/>
    <col min="2832" max="2832" width="6" style="648" customWidth="1"/>
    <col min="2833" max="2836" width="4.7109375" style="648" customWidth="1"/>
    <col min="2837" max="2837" width="10.28515625" style="648" customWidth="1"/>
    <col min="2838" max="2838" width="8.85546875" style="648" customWidth="1"/>
    <col min="2839" max="2839" width="12.5703125" style="648" customWidth="1"/>
    <col min="2840" max="2840" width="7.28515625" style="648" customWidth="1"/>
    <col min="2841" max="2844" width="9.140625" style="648" customWidth="1"/>
    <col min="2845" max="3072" width="9.140625" style="648"/>
    <col min="3073" max="3073" width="4.7109375" style="648" customWidth="1"/>
    <col min="3074" max="3074" width="10.140625" style="648" customWidth="1"/>
    <col min="3075" max="3075" width="14.28515625" style="648" customWidth="1"/>
    <col min="3076" max="3076" width="4.85546875" style="648" customWidth="1"/>
    <col min="3077" max="3077" width="9.28515625" style="648" customWidth="1"/>
    <col min="3078" max="3078" width="12" style="648" customWidth="1"/>
    <col min="3079" max="3080" width="6" style="648" customWidth="1"/>
    <col min="3081" max="3081" width="5.7109375" style="648" customWidth="1"/>
    <col min="3082" max="3085" width="4.42578125" style="648" customWidth="1"/>
    <col min="3086" max="3086" width="5.85546875" style="648" customWidth="1"/>
    <col min="3087" max="3087" width="6.28515625" style="648" customWidth="1"/>
    <col min="3088" max="3088" width="6" style="648" customWidth="1"/>
    <col min="3089" max="3092" width="4.7109375" style="648" customWidth="1"/>
    <col min="3093" max="3093" width="10.28515625" style="648" customWidth="1"/>
    <col min="3094" max="3094" width="8.85546875" style="648" customWidth="1"/>
    <col min="3095" max="3095" width="12.5703125" style="648" customWidth="1"/>
    <col min="3096" max="3096" width="7.28515625" style="648" customWidth="1"/>
    <col min="3097" max="3100" width="9.140625" style="648" customWidth="1"/>
    <col min="3101" max="3328" width="9.140625" style="648"/>
    <col min="3329" max="3329" width="4.7109375" style="648" customWidth="1"/>
    <col min="3330" max="3330" width="10.140625" style="648" customWidth="1"/>
    <col min="3331" max="3331" width="14.28515625" style="648" customWidth="1"/>
    <col min="3332" max="3332" width="4.85546875" style="648" customWidth="1"/>
    <col min="3333" max="3333" width="9.28515625" style="648" customWidth="1"/>
    <col min="3334" max="3334" width="12" style="648" customWidth="1"/>
    <col min="3335" max="3336" width="6" style="648" customWidth="1"/>
    <col min="3337" max="3337" width="5.7109375" style="648" customWidth="1"/>
    <col min="3338" max="3341" width="4.42578125" style="648" customWidth="1"/>
    <col min="3342" max="3342" width="5.85546875" style="648" customWidth="1"/>
    <col min="3343" max="3343" width="6.28515625" style="648" customWidth="1"/>
    <col min="3344" max="3344" width="6" style="648" customWidth="1"/>
    <col min="3345" max="3348" width="4.7109375" style="648" customWidth="1"/>
    <col min="3349" max="3349" width="10.28515625" style="648" customWidth="1"/>
    <col min="3350" max="3350" width="8.85546875" style="648" customWidth="1"/>
    <col min="3351" max="3351" width="12.5703125" style="648" customWidth="1"/>
    <col min="3352" max="3352" width="7.28515625" style="648" customWidth="1"/>
    <col min="3353" max="3356" width="9.140625" style="648" customWidth="1"/>
    <col min="3357" max="3584" width="9.140625" style="648"/>
    <col min="3585" max="3585" width="4.7109375" style="648" customWidth="1"/>
    <col min="3586" max="3586" width="10.140625" style="648" customWidth="1"/>
    <col min="3587" max="3587" width="14.28515625" style="648" customWidth="1"/>
    <col min="3588" max="3588" width="4.85546875" style="648" customWidth="1"/>
    <col min="3589" max="3589" width="9.28515625" style="648" customWidth="1"/>
    <col min="3590" max="3590" width="12" style="648" customWidth="1"/>
    <col min="3591" max="3592" width="6" style="648" customWidth="1"/>
    <col min="3593" max="3593" width="5.7109375" style="648" customWidth="1"/>
    <col min="3594" max="3597" width="4.42578125" style="648" customWidth="1"/>
    <col min="3598" max="3598" width="5.85546875" style="648" customWidth="1"/>
    <col min="3599" max="3599" width="6.28515625" style="648" customWidth="1"/>
    <col min="3600" max="3600" width="6" style="648" customWidth="1"/>
    <col min="3601" max="3604" width="4.7109375" style="648" customWidth="1"/>
    <col min="3605" max="3605" width="10.28515625" style="648" customWidth="1"/>
    <col min="3606" max="3606" width="8.85546875" style="648" customWidth="1"/>
    <col min="3607" max="3607" width="12.5703125" style="648" customWidth="1"/>
    <col min="3608" max="3608" width="7.28515625" style="648" customWidth="1"/>
    <col min="3609" max="3612" width="9.140625" style="648" customWidth="1"/>
    <col min="3613" max="3840" width="9.140625" style="648"/>
    <col min="3841" max="3841" width="4.7109375" style="648" customWidth="1"/>
    <col min="3842" max="3842" width="10.140625" style="648" customWidth="1"/>
    <col min="3843" max="3843" width="14.28515625" style="648" customWidth="1"/>
    <col min="3844" max="3844" width="4.85546875" style="648" customWidth="1"/>
    <col min="3845" max="3845" width="9.28515625" style="648" customWidth="1"/>
    <col min="3846" max="3846" width="12" style="648" customWidth="1"/>
    <col min="3847" max="3848" width="6" style="648" customWidth="1"/>
    <col min="3849" max="3849" width="5.7109375" style="648" customWidth="1"/>
    <col min="3850" max="3853" width="4.42578125" style="648" customWidth="1"/>
    <col min="3854" max="3854" width="5.85546875" style="648" customWidth="1"/>
    <col min="3855" max="3855" width="6.28515625" style="648" customWidth="1"/>
    <col min="3856" max="3856" width="6" style="648" customWidth="1"/>
    <col min="3857" max="3860" width="4.7109375" style="648" customWidth="1"/>
    <col min="3861" max="3861" width="10.28515625" style="648" customWidth="1"/>
    <col min="3862" max="3862" width="8.85546875" style="648" customWidth="1"/>
    <col min="3863" max="3863" width="12.5703125" style="648" customWidth="1"/>
    <col min="3864" max="3864" width="7.28515625" style="648" customWidth="1"/>
    <col min="3865" max="3868" width="9.140625" style="648" customWidth="1"/>
    <col min="3869" max="4096" width="9.140625" style="648"/>
    <col min="4097" max="4097" width="4.7109375" style="648" customWidth="1"/>
    <col min="4098" max="4098" width="10.140625" style="648" customWidth="1"/>
    <col min="4099" max="4099" width="14.28515625" style="648" customWidth="1"/>
    <col min="4100" max="4100" width="4.85546875" style="648" customWidth="1"/>
    <col min="4101" max="4101" width="9.28515625" style="648" customWidth="1"/>
    <col min="4102" max="4102" width="12" style="648" customWidth="1"/>
    <col min="4103" max="4104" width="6" style="648" customWidth="1"/>
    <col min="4105" max="4105" width="5.7109375" style="648" customWidth="1"/>
    <col min="4106" max="4109" width="4.42578125" style="648" customWidth="1"/>
    <col min="4110" max="4110" width="5.85546875" style="648" customWidth="1"/>
    <col min="4111" max="4111" width="6.28515625" style="648" customWidth="1"/>
    <col min="4112" max="4112" width="6" style="648" customWidth="1"/>
    <col min="4113" max="4116" width="4.7109375" style="648" customWidth="1"/>
    <col min="4117" max="4117" width="10.28515625" style="648" customWidth="1"/>
    <col min="4118" max="4118" width="8.85546875" style="648" customWidth="1"/>
    <col min="4119" max="4119" width="12.5703125" style="648" customWidth="1"/>
    <col min="4120" max="4120" width="7.28515625" style="648" customWidth="1"/>
    <col min="4121" max="4124" width="9.140625" style="648" customWidth="1"/>
    <col min="4125" max="4352" width="9.140625" style="648"/>
    <col min="4353" max="4353" width="4.7109375" style="648" customWidth="1"/>
    <col min="4354" max="4354" width="10.140625" style="648" customWidth="1"/>
    <col min="4355" max="4355" width="14.28515625" style="648" customWidth="1"/>
    <col min="4356" max="4356" width="4.85546875" style="648" customWidth="1"/>
    <col min="4357" max="4357" width="9.28515625" style="648" customWidth="1"/>
    <col min="4358" max="4358" width="12" style="648" customWidth="1"/>
    <col min="4359" max="4360" width="6" style="648" customWidth="1"/>
    <col min="4361" max="4361" width="5.7109375" style="648" customWidth="1"/>
    <col min="4362" max="4365" width="4.42578125" style="648" customWidth="1"/>
    <col min="4366" max="4366" width="5.85546875" style="648" customWidth="1"/>
    <col min="4367" max="4367" width="6.28515625" style="648" customWidth="1"/>
    <col min="4368" max="4368" width="6" style="648" customWidth="1"/>
    <col min="4369" max="4372" width="4.7109375" style="648" customWidth="1"/>
    <col min="4373" max="4373" width="10.28515625" style="648" customWidth="1"/>
    <col min="4374" max="4374" width="8.85546875" style="648" customWidth="1"/>
    <col min="4375" max="4375" width="12.5703125" style="648" customWidth="1"/>
    <col min="4376" max="4376" width="7.28515625" style="648" customWidth="1"/>
    <col min="4377" max="4380" width="9.140625" style="648" customWidth="1"/>
    <col min="4381" max="4608" width="9.140625" style="648"/>
    <col min="4609" max="4609" width="4.7109375" style="648" customWidth="1"/>
    <col min="4610" max="4610" width="10.140625" style="648" customWidth="1"/>
    <col min="4611" max="4611" width="14.28515625" style="648" customWidth="1"/>
    <col min="4612" max="4612" width="4.85546875" style="648" customWidth="1"/>
    <col min="4613" max="4613" width="9.28515625" style="648" customWidth="1"/>
    <col min="4614" max="4614" width="12" style="648" customWidth="1"/>
    <col min="4615" max="4616" width="6" style="648" customWidth="1"/>
    <col min="4617" max="4617" width="5.7109375" style="648" customWidth="1"/>
    <col min="4618" max="4621" width="4.42578125" style="648" customWidth="1"/>
    <col min="4622" max="4622" width="5.85546875" style="648" customWidth="1"/>
    <col min="4623" max="4623" width="6.28515625" style="648" customWidth="1"/>
    <col min="4624" max="4624" width="6" style="648" customWidth="1"/>
    <col min="4625" max="4628" width="4.7109375" style="648" customWidth="1"/>
    <col min="4629" max="4629" width="10.28515625" style="648" customWidth="1"/>
    <col min="4630" max="4630" width="8.85546875" style="648" customWidth="1"/>
    <col min="4631" max="4631" width="12.5703125" style="648" customWidth="1"/>
    <col min="4632" max="4632" width="7.28515625" style="648" customWidth="1"/>
    <col min="4633" max="4636" width="9.140625" style="648" customWidth="1"/>
    <col min="4637" max="4864" width="9.140625" style="648"/>
    <col min="4865" max="4865" width="4.7109375" style="648" customWidth="1"/>
    <col min="4866" max="4866" width="10.140625" style="648" customWidth="1"/>
    <col min="4867" max="4867" width="14.28515625" style="648" customWidth="1"/>
    <col min="4868" max="4868" width="4.85546875" style="648" customWidth="1"/>
    <col min="4869" max="4869" width="9.28515625" style="648" customWidth="1"/>
    <col min="4870" max="4870" width="12" style="648" customWidth="1"/>
    <col min="4871" max="4872" width="6" style="648" customWidth="1"/>
    <col min="4873" max="4873" width="5.7109375" style="648" customWidth="1"/>
    <col min="4874" max="4877" width="4.42578125" style="648" customWidth="1"/>
    <col min="4878" max="4878" width="5.85546875" style="648" customWidth="1"/>
    <col min="4879" max="4879" width="6.28515625" style="648" customWidth="1"/>
    <col min="4880" max="4880" width="6" style="648" customWidth="1"/>
    <col min="4881" max="4884" width="4.7109375" style="648" customWidth="1"/>
    <col min="4885" max="4885" width="10.28515625" style="648" customWidth="1"/>
    <col min="4886" max="4886" width="8.85546875" style="648" customWidth="1"/>
    <col min="4887" max="4887" width="12.5703125" style="648" customWidth="1"/>
    <col min="4888" max="4888" width="7.28515625" style="648" customWidth="1"/>
    <col min="4889" max="4892" width="9.140625" style="648" customWidth="1"/>
    <col min="4893" max="5120" width="9.140625" style="648"/>
    <col min="5121" max="5121" width="4.7109375" style="648" customWidth="1"/>
    <col min="5122" max="5122" width="10.140625" style="648" customWidth="1"/>
    <col min="5123" max="5123" width="14.28515625" style="648" customWidth="1"/>
    <col min="5124" max="5124" width="4.85546875" style="648" customWidth="1"/>
    <col min="5125" max="5125" width="9.28515625" style="648" customWidth="1"/>
    <col min="5126" max="5126" width="12" style="648" customWidth="1"/>
    <col min="5127" max="5128" width="6" style="648" customWidth="1"/>
    <col min="5129" max="5129" width="5.7109375" style="648" customWidth="1"/>
    <col min="5130" max="5133" width="4.42578125" style="648" customWidth="1"/>
    <col min="5134" max="5134" width="5.85546875" style="648" customWidth="1"/>
    <col min="5135" max="5135" width="6.28515625" style="648" customWidth="1"/>
    <col min="5136" max="5136" width="6" style="648" customWidth="1"/>
    <col min="5137" max="5140" width="4.7109375" style="648" customWidth="1"/>
    <col min="5141" max="5141" width="10.28515625" style="648" customWidth="1"/>
    <col min="5142" max="5142" width="8.85546875" style="648" customWidth="1"/>
    <col min="5143" max="5143" width="12.5703125" style="648" customWidth="1"/>
    <col min="5144" max="5144" width="7.28515625" style="648" customWidth="1"/>
    <col min="5145" max="5148" width="9.140625" style="648" customWidth="1"/>
    <col min="5149" max="5376" width="9.140625" style="648"/>
    <col min="5377" max="5377" width="4.7109375" style="648" customWidth="1"/>
    <col min="5378" max="5378" width="10.140625" style="648" customWidth="1"/>
    <col min="5379" max="5379" width="14.28515625" style="648" customWidth="1"/>
    <col min="5380" max="5380" width="4.85546875" style="648" customWidth="1"/>
    <col min="5381" max="5381" width="9.28515625" style="648" customWidth="1"/>
    <col min="5382" max="5382" width="12" style="648" customWidth="1"/>
    <col min="5383" max="5384" width="6" style="648" customWidth="1"/>
    <col min="5385" max="5385" width="5.7109375" style="648" customWidth="1"/>
    <col min="5386" max="5389" width="4.42578125" style="648" customWidth="1"/>
    <col min="5390" max="5390" width="5.85546875" style="648" customWidth="1"/>
    <col min="5391" max="5391" width="6.28515625" style="648" customWidth="1"/>
    <col min="5392" max="5392" width="6" style="648" customWidth="1"/>
    <col min="5393" max="5396" width="4.7109375" style="648" customWidth="1"/>
    <col min="5397" max="5397" width="10.28515625" style="648" customWidth="1"/>
    <col min="5398" max="5398" width="8.85546875" style="648" customWidth="1"/>
    <col min="5399" max="5399" width="12.5703125" style="648" customWidth="1"/>
    <col min="5400" max="5400" width="7.28515625" style="648" customWidth="1"/>
    <col min="5401" max="5404" width="9.140625" style="648" customWidth="1"/>
    <col min="5405" max="5632" width="9.140625" style="648"/>
    <col min="5633" max="5633" width="4.7109375" style="648" customWidth="1"/>
    <col min="5634" max="5634" width="10.140625" style="648" customWidth="1"/>
    <col min="5635" max="5635" width="14.28515625" style="648" customWidth="1"/>
    <col min="5636" max="5636" width="4.85546875" style="648" customWidth="1"/>
    <col min="5637" max="5637" width="9.28515625" style="648" customWidth="1"/>
    <col min="5638" max="5638" width="12" style="648" customWidth="1"/>
    <col min="5639" max="5640" width="6" style="648" customWidth="1"/>
    <col min="5641" max="5641" width="5.7109375" style="648" customWidth="1"/>
    <col min="5642" max="5645" width="4.42578125" style="648" customWidth="1"/>
    <col min="5646" max="5646" width="5.85546875" style="648" customWidth="1"/>
    <col min="5647" max="5647" width="6.28515625" style="648" customWidth="1"/>
    <col min="5648" max="5648" width="6" style="648" customWidth="1"/>
    <col min="5649" max="5652" width="4.7109375" style="648" customWidth="1"/>
    <col min="5653" max="5653" width="10.28515625" style="648" customWidth="1"/>
    <col min="5654" max="5654" width="8.85546875" style="648" customWidth="1"/>
    <col min="5655" max="5655" width="12.5703125" style="648" customWidth="1"/>
    <col min="5656" max="5656" width="7.28515625" style="648" customWidth="1"/>
    <col min="5657" max="5660" width="9.140625" style="648" customWidth="1"/>
    <col min="5661" max="5888" width="9.140625" style="648"/>
    <col min="5889" max="5889" width="4.7109375" style="648" customWidth="1"/>
    <col min="5890" max="5890" width="10.140625" style="648" customWidth="1"/>
    <col min="5891" max="5891" width="14.28515625" style="648" customWidth="1"/>
    <col min="5892" max="5892" width="4.85546875" style="648" customWidth="1"/>
    <col min="5893" max="5893" width="9.28515625" style="648" customWidth="1"/>
    <col min="5894" max="5894" width="12" style="648" customWidth="1"/>
    <col min="5895" max="5896" width="6" style="648" customWidth="1"/>
    <col min="5897" max="5897" width="5.7109375" style="648" customWidth="1"/>
    <col min="5898" max="5901" width="4.42578125" style="648" customWidth="1"/>
    <col min="5902" max="5902" width="5.85546875" style="648" customWidth="1"/>
    <col min="5903" max="5903" width="6.28515625" style="648" customWidth="1"/>
    <col min="5904" max="5904" width="6" style="648" customWidth="1"/>
    <col min="5905" max="5908" width="4.7109375" style="648" customWidth="1"/>
    <col min="5909" max="5909" width="10.28515625" style="648" customWidth="1"/>
    <col min="5910" max="5910" width="8.85546875" style="648" customWidth="1"/>
    <col min="5911" max="5911" width="12.5703125" style="648" customWidth="1"/>
    <col min="5912" max="5912" width="7.28515625" style="648" customWidth="1"/>
    <col min="5913" max="5916" width="9.140625" style="648" customWidth="1"/>
    <col min="5917" max="6144" width="9.140625" style="648"/>
    <col min="6145" max="6145" width="4.7109375" style="648" customWidth="1"/>
    <col min="6146" max="6146" width="10.140625" style="648" customWidth="1"/>
    <col min="6147" max="6147" width="14.28515625" style="648" customWidth="1"/>
    <col min="6148" max="6148" width="4.85546875" style="648" customWidth="1"/>
    <col min="6149" max="6149" width="9.28515625" style="648" customWidth="1"/>
    <col min="6150" max="6150" width="12" style="648" customWidth="1"/>
    <col min="6151" max="6152" width="6" style="648" customWidth="1"/>
    <col min="6153" max="6153" width="5.7109375" style="648" customWidth="1"/>
    <col min="6154" max="6157" width="4.42578125" style="648" customWidth="1"/>
    <col min="6158" max="6158" width="5.85546875" style="648" customWidth="1"/>
    <col min="6159" max="6159" width="6.28515625" style="648" customWidth="1"/>
    <col min="6160" max="6160" width="6" style="648" customWidth="1"/>
    <col min="6161" max="6164" width="4.7109375" style="648" customWidth="1"/>
    <col min="6165" max="6165" width="10.28515625" style="648" customWidth="1"/>
    <col min="6166" max="6166" width="8.85546875" style="648" customWidth="1"/>
    <col min="6167" max="6167" width="12.5703125" style="648" customWidth="1"/>
    <col min="6168" max="6168" width="7.28515625" style="648" customWidth="1"/>
    <col min="6169" max="6172" width="9.140625" style="648" customWidth="1"/>
    <col min="6173" max="6400" width="9.140625" style="648"/>
    <col min="6401" max="6401" width="4.7109375" style="648" customWidth="1"/>
    <col min="6402" max="6402" width="10.140625" style="648" customWidth="1"/>
    <col min="6403" max="6403" width="14.28515625" style="648" customWidth="1"/>
    <col min="6404" max="6404" width="4.85546875" style="648" customWidth="1"/>
    <col min="6405" max="6405" width="9.28515625" style="648" customWidth="1"/>
    <col min="6406" max="6406" width="12" style="648" customWidth="1"/>
    <col min="6407" max="6408" width="6" style="648" customWidth="1"/>
    <col min="6409" max="6409" width="5.7109375" style="648" customWidth="1"/>
    <col min="6410" max="6413" width="4.42578125" style="648" customWidth="1"/>
    <col min="6414" max="6414" width="5.85546875" style="648" customWidth="1"/>
    <col min="6415" max="6415" width="6.28515625" style="648" customWidth="1"/>
    <col min="6416" max="6416" width="6" style="648" customWidth="1"/>
    <col min="6417" max="6420" width="4.7109375" style="648" customWidth="1"/>
    <col min="6421" max="6421" width="10.28515625" style="648" customWidth="1"/>
    <col min="6422" max="6422" width="8.85546875" style="648" customWidth="1"/>
    <col min="6423" max="6423" width="12.5703125" style="648" customWidth="1"/>
    <col min="6424" max="6424" width="7.28515625" style="648" customWidth="1"/>
    <col min="6425" max="6428" width="9.140625" style="648" customWidth="1"/>
    <col min="6429" max="6656" width="9.140625" style="648"/>
    <col min="6657" max="6657" width="4.7109375" style="648" customWidth="1"/>
    <col min="6658" max="6658" width="10.140625" style="648" customWidth="1"/>
    <col min="6659" max="6659" width="14.28515625" style="648" customWidth="1"/>
    <col min="6660" max="6660" width="4.85546875" style="648" customWidth="1"/>
    <col min="6661" max="6661" width="9.28515625" style="648" customWidth="1"/>
    <col min="6662" max="6662" width="12" style="648" customWidth="1"/>
    <col min="6663" max="6664" width="6" style="648" customWidth="1"/>
    <col min="6665" max="6665" width="5.7109375" style="648" customWidth="1"/>
    <col min="6666" max="6669" width="4.42578125" style="648" customWidth="1"/>
    <col min="6670" max="6670" width="5.85546875" style="648" customWidth="1"/>
    <col min="6671" max="6671" width="6.28515625" style="648" customWidth="1"/>
    <col min="6672" max="6672" width="6" style="648" customWidth="1"/>
    <col min="6673" max="6676" width="4.7109375" style="648" customWidth="1"/>
    <col min="6677" max="6677" width="10.28515625" style="648" customWidth="1"/>
    <col min="6678" max="6678" width="8.85546875" style="648" customWidth="1"/>
    <col min="6679" max="6679" width="12.5703125" style="648" customWidth="1"/>
    <col min="6680" max="6680" width="7.28515625" style="648" customWidth="1"/>
    <col min="6681" max="6684" width="9.140625" style="648" customWidth="1"/>
    <col min="6685" max="6912" width="9.140625" style="648"/>
    <col min="6913" max="6913" width="4.7109375" style="648" customWidth="1"/>
    <col min="6914" max="6914" width="10.140625" style="648" customWidth="1"/>
    <col min="6915" max="6915" width="14.28515625" style="648" customWidth="1"/>
    <col min="6916" max="6916" width="4.85546875" style="648" customWidth="1"/>
    <col min="6917" max="6917" width="9.28515625" style="648" customWidth="1"/>
    <col min="6918" max="6918" width="12" style="648" customWidth="1"/>
    <col min="6919" max="6920" width="6" style="648" customWidth="1"/>
    <col min="6921" max="6921" width="5.7109375" style="648" customWidth="1"/>
    <col min="6922" max="6925" width="4.42578125" style="648" customWidth="1"/>
    <col min="6926" max="6926" width="5.85546875" style="648" customWidth="1"/>
    <col min="6927" max="6927" width="6.28515625" style="648" customWidth="1"/>
    <col min="6928" max="6928" width="6" style="648" customWidth="1"/>
    <col min="6929" max="6932" width="4.7109375" style="648" customWidth="1"/>
    <col min="6933" max="6933" width="10.28515625" style="648" customWidth="1"/>
    <col min="6934" max="6934" width="8.85546875" style="648" customWidth="1"/>
    <col min="6935" max="6935" width="12.5703125" style="648" customWidth="1"/>
    <col min="6936" max="6936" width="7.28515625" style="648" customWidth="1"/>
    <col min="6937" max="6940" width="9.140625" style="648" customWidth="1"/>
    <col min="6941" max="7168" width="9.140625" style="648"/>
    <col min="7169" max="7169" width="4.7109375" style="648" customWidth="1"/>
    <col min="7170" max="7170" width="10.140625" style="648" customWidth="1"/>
    <col min="7171" max="7171" width="14.28515625" style="648" customWidth="1"/>
    <col min="7172" max="7172" width="4.85546875" style="648" customWidth="1"/>
    <col min="7173" max="7173" width="9.28515625" style="648" customWidth="1"/>
    <col min="7174" max="7174" width="12" style="648" customWidth="1"/>
    <col min="7175" max="7176" width="6" style="648" customWidth="1"/>
    <col min="7177" max="7177" width="5.7109375" style="648" customWidth="1"/>
    <col min="7178" max="7181" width="4.42578125" style="648" customWidth="1"/>
    <col min="7182" max="7182" width="5.85546875" style="648" customWidth="1"/>
    <col min="7183" max="7183" width="6.28515625" style="648" customWidth="1"/>
    <col min="7184" max="7184" width="6" style="648" customWidth="1"/>
    <col min="7185" max="7188" width="4.7109375" style="648" customWidth="1"/>
    <col min="7189" max="7189" width="10.28515625" style="648" customWidth="1"/>
    <col min="7190" max="7190" width="8.85546875" style="648" customWidth="1"/>
    <col min="7191" max="7191" width="12.5703125" style="648" customWidth="1"/>
    <col min="7192" max="7192" width="7.28515625" style="648" customWidth="1"/>
    <col min="7193" max="7196" width="9.140625" style="648" customWidth="1"/>
    <col min="7197" max="7424" width="9.140625" style="648"/>
    <col min="7425" max="7425" width="4.7109375" style="648" customWidth="1"/>
    <col min="7426" max="7426" width="10.140625" style="648" customWidth="1"/>
    <col min="7427" max="7427" width="14.28515625" style="648" customWidth="1"/>
    <col min="7428" max="7428" width="4.85546875" style="648" customWidth="1"/>
    <col min="7429" max="7429" width="9.28515625" style="648" customWidth="1"/>
    <col min="7430" max="7430" width="12" style="648" customWidth="1"/>
    <col min="7431" max="7432" width="6" style="648" customWidth="1"/>
    <col min="7433" max="7433" width="5.7109375" style="648" customWidth="1"/>
    <col min="7434" max="7437" width="4.42578125" style="648" customWidth="1"/>
    <col min="7438" max="7438" width="5.85546875" style="648" customWidth="1"/>
    <col min="7439" max="7439" width="6.28515625" style="648" customWidth="1"/>
    <col min="7440" max="7440" width="6" style="648" customWidth="1"/>
    <col min="7441" max="7444" width="4.7109375" style="648" customWidth="1"/>
    <col min="7445" max="7445" width="10.28515625" style="648" customWidth="1"/>
    <col min="7446" max="7446" width="8.85546875" style="648" customWidth="1"/>
    <col min="7447" max="7447" width="12.5703125" style="648" customWidth="1"/>
    <col min="7448" max="7448" width="7.28515625" style="648" customWidth="1"/>
    <col min="7449" max="7452" width="9.140625" style="648" customWidth="1"/>
    <col min="7453" max="7680" width="9.140625" style="648"/>
    <col min="7681" max="7681" width="4.7109375" style="648" customWidth="1"/>
    <col min="7682" max="7682" width="10.140625" style="648" customWidth="1"/>
    <col min="7683" max="7683" width="14.28515625" style="648" customWidth="1"/>
    <col min="7684" max="7684" width="4.85546875" style="648" customWidth="1"/>
    <col min="7685" max="7685" width="9.28515625" style="648" customWidth="1"/>
    <col min="7686" max="7686" width="12" style="648" customWidth="1"/>
    <col min="7687" max="7688" width="6" style="648" customWidth="1"/>
    <col min="7689" max="7689" width="5.7109375" style="648" customWidth="1"/>
    <col min="7690" max="7693" width="4.42578125" style="648" customWidth="1"/>
    <col min="7694" max="7694" width="5.85546875" style="648" customWidth="1"/>
    <col min="7695" max="7695" width="6.28515625" style="648" customWidth="1"/>
    <col min="7696" max="7696" width="6" style="648" customWidth="1"/>
    <col min="7697" max="7700" width="4.7109375" style="648" customWidth="1"/>
    <col min="7701" max="7701" width="10.28515625" style="648" customWidth="1"/>
    <col min="7702" max="7702" width="8.85546875" style="648" customWidth="1"/>
    <col min="7703" max="7703" width="12.5703125" style="648" customWidth="1"/>
    <col min="7704" max="7704" width="7.28515625" style="648" customWidth="1"/>
    <col min="7705" max="7708" width="9.140625" style="648" customWidth="1"/>
    <col min="7709" max="7936" width="9.140625" style="648"/>
    <col min="7937" max="7937" width="4.7109375" style="648" customWidth="1"/>
    <col min="7938" max="7938" width="10.140625" style="648" customWidth="1"/>
    <col min="7939" max="7939" width="14.28515625" style="648" customWidth="1"/>
    <col min="7940" max="7940" width="4.85546875" style="648" customWidth="1"/>
    <col min="7941" max="7941" width="9.28515625" style="648" customWidth="1"/>
    <col min="7942" max="7942" width="12" style="648" customWidth="1"/>
    <col min="7943" max="7944" width="6" style="648" customWidth="1"/>
    <col min="7945" max="7945" width="5.7109375" style="648" customWidth="1"/>
    <col min="7946" max="7949" width="4.42578125" style="648" customWidth="1"/>
    <col min="7950" max="7950" width="5.85546875" style="648" customWidth="1"/>
    <col min="7951" max="7951" width="6.28515625" style="648" customWidth="1"/>
    <col min="7952" max="7952" width="6" style="648" customWidth="1"/>
    <col min="7953" max="7956" width="4.7109375" style="648" customWidth="1"/>
    <col min="7957" max="7957" width="10.28515625" style="648" customWidth="1"/>
    <col min="7958" max="7958" width="8.85546875" style="648" customWidth="1"/>
    <col min="7959" max="7959" width="12.5703125" style="648" customWidth="1"/>
    <col min="7960" max="7960" width="7.28515625" style="648" customWidth="1"/>
    <col min="7961" max="7964" width="9.140625" style="648" customWidth="1"/>
    <col min="7965" max="8192" width="9.140625" style="648"/>
    <col min="8193" max="8193" width="4.7109375" style="648" customWidth="1"/>
    <col min="8194" max="8194" width="10.140625" style="648" customWidth="1"/>
    <col min="8195" max="8195" width="14.28515625" style="648" customWidth="1"/>
    <col min="8196" max="8196" width="4.85546875" style="648" customWidth="1"/>
    <col min="8197" max="8197" width="9.28515625" style="648" customWidth="1"/>
    <col min="8198" max="8198" width="12" style="648" customWidth="1"/>
    <col min="8199" max="8200" width="6" style="648" customWidth="1"/>
    <col min="8201" max="8201" width="5.7109375" style="648" customWidth="1"/>
    <col min="8202" max="8205" width="4.42578125" style="648" customWidth="1"/>
    <col min="8206" max="8206" width="5.85546875" style="648" customWidth="1"/>
    <col min="8207" max="8207" width="6.28515625" style="648" customWidth="1"/>
    <col min="8208" max="8208" width="6" style="648" customWidth="1"/>
    <col min="8209" max="8212" width="4.7109375" style="648" customWidth="1"/>
    <col min="8213" max="8213" width="10.28515625" style="648" customWidth="1"/>
    <col min="8214" max="8214" width="8.85546875" style="648" customWidth="1"/>
    <col min="8215" max="8215" width="12.5703125" style="648" customWidth="1"/>
    <col min="8216" max="8216" width="7.28515625" style="648" customWidth="1"/>
    <col min="8217" max="8220" width="9.140625" style="648" customWidth="1"/>
    <col min="8221" max="8448" width="9.140625" style="648"/>
    <col min="8449" max="8449" width="4.7109375" style="648" customWidth="1"/>
    <col min="8450" max="8450" width="10.140625" style="648" customWidth="1"/>
    <col min="8451" max="8451" width="14.28515625" style="648" customWidth="1"/>
    <col min="8452" max="8452" width="4.85546875" style="648" customWidth="1"/>
    <col min="8453" max="8453" width="9.28515625" style="648" customWidth="1"/>
    <col min="8454" max="8454" width="12" style="648" customWidth="1"/>
    <col min="8455" max="8456" width="6" style="648" customWidth="1"/>
    <col min="8457" max="8457" width="5.7109375" style="648" customWidth="1"/>
    <col min="8458" max="8461" width="4.42578125" style="648" customWidth="1"/>
    <col min="8462" max="8462" width="5.85546875" style="648" customWidth="1"/>
    <col min="8463" max="8463" width="6.28515625" style="648" customWidth="1"/>
    <col min="8464" max="8464" width="6" style="648" customWidth="1"/>
    <col min="8465" max="8468" width="4.7109375" style="648" customWidth="1"/>
    <col min="8469" max="8469" width="10.28515625" style="648" customWidth="1"/>
    <col min="8470" max="8470" width="8.85546875" style="648" customWidth="1"/>
    <col min="8471" max="8471" width="12.5703125" style="648" customWidth="1"/>
    <col min="8472" max="8472" width="7.28515625" style="648" customWidth="1"/>
    <col min="8473" max="8476" width="9.140625" style="648" customWidth="1"/>
    <col min="8477" max="8704" width="9.140625" style="648"/>
    <col min="8705" max="8705" width="4.7109375" style="648" customWidth="1"/>
    <col min="8706" max="8706" width="10.140625" style="648" customWidth="1"/>
    <col min="8707" max="8707" width="14.28515625" style="648" customWidth="1"/>
    <col min="8708" max="8708" width="4.85546875" style="648" customWidth="1"/>
    <col min="8709" max="8709" width="9.28515625" style="648" customWidth="1"/>
    <col min="8710" max="8710" width="12" style="648" customWidth="1"/>
    <col min="8711" max="8712" width="6" style="648" customWidth="1"/>
    <col min="8713" max="8713" width="5.7109375" style="648" customWidth="1"/>
    <col min="8714" max="8717" width="4.42578125" style="648" customWidth="1"/>
    <col min="8718" max="8718" width="5.85546875" style="648" customWidth="1"/>
    <col min="8719" max="8719" width="6.28515625" style="648" customWidth="1"/>
    <col min="8720" max="8720" width="6" style="648" customWidth="1"/>
    <col min="8721" max="8724" width="4.7109375" style="648" customWidth="1"/>
    <col min="8725" max="8725" width="10.28515625" style="648" customWidth="1"/>
    <col min="8726" max="8726" width="8.85546875" style="648" customWidth="1"/>
    <col min="8727" max="8727" width="12.5703125" style="648" customWidth="1"/>
    <col min="8728" max="8728" width="7.28515625" style="648" customWidth="1"/>
    <col min="8729" max="8732" width="9.140625" style="648" customWidth="1"/>
    <col min="8733" max="8960" width="9.140625" style="648"/>
    <col min="8961" max="8961" width="4.7109375" style="648" customWidth="1"/>
    <col min="8962" max="8962" width="10.140625" style="648" customWidth="1"/>
    <col min="8963" max="8963" width="14.28515625" style="648" customWidth="1"/>
    <col min="8964" max="8964" width="4.85546875" style="648" customWidth="1"/>
    <col min="8965" max="8965" width="9.28515625" style="648" customWidth="1"/>
    <col min="8966" max="8966" width="12" style="648" customWidth="1"/>
    <col min="8967" max="8968" width="6" style="648" customWidth="1"/>
    <col min="8969" max="8969" width="5.7109375" style="648" customWidth="1"/>
    <col min="8970" max="8973" width="4.42578125" style="648" customWidth="1"/>
    <col min="8974" max="8974" width="5.85546875" style="648" customWidth="1"/>
    <col min="8975" max="8975" width="6.28515625" style="648" customWidth="1"/>
    <col min="8976" max="8976" width="6" style="648" customWidth="1"/>
    <col min="8977" max="8980" width="4.7109375" style="648" customWidth="1"/>
    <col min="8981" max="8981" width="10.28515625" style="648" customWidth="1"/>
    <col min="8982" max="8982" width="8.85546875" style="648" customWidth="1"/>
    <col min="8983" max="8983" width="12.5703125" style="648" customWidth="1"/>
    <col min="8984" max="8984" width="7.28515625" style="648" customWidth="1"/>
    <col min="8985" max="8988" width="9.140625" style="648" customWidth="1"/>
    <col min="8989" max="9216" width="9.140625" style="648"/>
    <col min="9217" max="9217" width="4.7109375" style="648" customWidth="1"/>
    <col min="9218" max="9218" width="10.140625" style="648" customWidth="1"/>
    <col min="9219" max="9219" width="14.28515625" style="648" customWidth="1"/>
    <col min="9220" max="9220" width="4.85546875" style="648" customWidth="1"/>
    <col min="9221" max="9221" width="9.28515625" style="648" customWidth="1"/>
    <col min="9222" max="9222" width="12" style="648" customWidth="1"/>
    <col min="9223" max="9224" width="6" style="648" customWidth="1"/>
    <col min="9225" max="9225" width="5.7109375" style="648" customWidth="1"/>
    <col min="9226" max="9229" width="4.42578125" style="648" customWidth="1"/>
    <col min="9230" max="9230" width="5.85546875" style="648" customWidth="1"/>
    <col min="9231" max="9231" width="6.28515625" style="648" customWidth="1"/>
    <col min="9232" max="9232" width="6" style="648" customWidth="1"/>
    <col min="9233" max="9236" width="4.7109375" style="648" customWidth="1"/>
    <col min="9237" max="9237" width="10.28515625" style="648" customWidth="1"/>
    <col min="9238" max="9238" width="8.85546875" style="648" customWidth="1"/>
    <col min="9239" max="9239" width="12.5703125" style="648" customWidth="1"/>
    <col min="9240" max="9240" width="7.28515625" style="648" customWidth="1"/>
    <col min="9241" max="9244" width="9.140625" style="648" customWidth="1"/>
    <col min="9245" max="9472" width="9.140625" style="648"/>
    <col min="9473" max="9473" width="4.7109375" style="648" customWidth="1"/>
    <col min="9474" max="9474" width="10.140625" style="648" customWidth="1"/>
    <col min="9475" max="9475" width="14.28515625" style="648" customWidth="1"/>
    <col min="9476" max="9476" width="4.85546875" style="648" customWidth="1"/>
    <col min="9477" max="9477" width="9.28515625" style="648" customWidth="1"/>
    <col min="9478" max="9478" width="12" style="648" customWidth="1"/>
    <col min="9479" max="9480" width="6" style="648" customWidth="1"/>
    <col min="9481" max="9481" width="5.7109375" style="648" customWidth="1"/>
    <col min="9482" max="9485" width="4.42578125" style="648" customWidth="1"/>
    <col min="9486" max="9486" width="5.85546875" style="648" customWidth="1"/>
    <col min="9487" max="9487" width="6.28515625" style="648" customWidth="1"/>
    <col min="9488" max="9488" width="6" style="648" customWidth="1"/>
    <col min="9489" max="9492" width="4.7109375" style="648" customWidth="1"/>
    <col min="9493" max="9493" width="10.28515625" style="648" customWidth="1"/>
    <col min="9494" max="9494" width="8.85546875" style="648" customWidth="1"/>
    <col min="9495" max="9495" width="12.5703125" style="648" customWidth="1"/>
    <col min="9496" max="9496" width="7.28515625" style="648" customWidth="1"/>
    <col min="9497" max="9500" width="9.140625" style="648" customWidth="1"/>
    <col min="9501" max="9728" width="9.140625" style="648"/>
    <col min="9729" max="9729" width="4.7109375" style="648" customWidth="1"/>
    <col min="9730" max="9730" width="10.140625" style="648" customWidth="1"/>
    <col min="9731" max="9731" width="14.28515625" style="648" customWidth="1"/>
    <col min="9732" max="9732" width="4.85546875" style="648" customWidth="1"/>
    <col min="9733" max="9733" width="9.28515625" style="648" customWidth="1"/>
    <col min="9734" max="9734" width="12" style="648" customWidth="1"/>
    <col min="9735" max="9736" width="6" style="648" customWidth="1"/>
    <col min="9737" max="9737" width="5.7109375" style="648" customWidth="1"/>
    <col min="9738" max="9741" width="4.42578125" style="648" customWidth="1"/>
    <col min="9742" max="9742" width="5.85546875" style="648" customWidth="1"/>
    <col min="9743" max="9743" width="6.28515625" style="648" customWidth="1"/>
    <col min="9744" max="9744" width="6" style="648" customWidth="1"/>
    <col min="9745" max="9748" width="4.7109375" style="648" customWidth="1"/>
    <col min="9749" max="9749" width="10.28515625" style="648" customWidth="1"/>
    <col min="9750" max="9750" width="8.85546875" style="648" customWidth="1"/>
    <col min="9751" max="9751" width="12.5703125" style="648" customWidth="1"/>
    <col min="9752" max="9752" width="7.28515625" style="648" customWidth="1"/>
    <col min="9753" max="9756" width="9.140625" style="648" customWidth="1"/>
    <col min="9757" max="9984" width="9.140625" style="648"/>
    <col min="9985" max="9985" width="4.7109375" style="648" customWidth="1"/>
    <col min="9986" max="9986" width="10.140625" style="648" customWidth="1"/>
    <col min="9987" max="9987" width="14.28515625" style="648" customWidth="1"/>
    <col min="9988" max="9988" width="4.85546875" style="648" customWidth="1"/>
    <col min="9989" max="9989" width="9.28515625" style="648" customWidth="1"/>
    <col min="9990" max="9990" width="12" style="648" customWidth="1"/>
    <col min="9991" max="9992" width="6" style="648" customWidth="1"/>
    <col min="9993" max="9993" width="5.7109375" style="648" customWidth="1"/>
    <col min="9994" max="9997" width="4.42578125" style="648" customWidth="1"/>
    <col min="9998" max="9998" width="5.85546875" style="648" customWidth="1"/>
    <col min="9999" max="9999" width="6.28515625" style="648" customWidth="1"/>
    <col min="10000" max="10000" width="6" style="648" customWidth="1"/>
    <col min="10001" max="10004" width="4.7109375" style="648" customWidth="1"/>
    <col min="10005" max="10005" width="10.28515625" style="648" customWidth="1"/>
    <col min="10006" max="10006" width="8.85546875" style="648" customWidth="1"/>
    <col min="10007" max="10007" width="12.5703125" style="648" customWidth="1"/>
    <col min="10008" max="10008" width="7.28515625" style="648" customWidth="1"/>
    <col min="10009" max="10012" width="9.140625" style="648" customWidth="1"/>
    <col min="10013" max="10240" width="9.140625" style="648"/>
    <col min="10241" max="10241" width="4.7109375" style="648" customWidth="1"/>
    <col min="10242" max="10242" width="10.140625" style="648" customWidth="1"/>
    <col min="10243" max="10243" width="14.28515625" style="648" customWidth="1"/>
    <col min="10244" max="10244" width="4.85546875" style="648" customWidth="1"/>
    <col min="10245" max="10245" width="9.28515625" style="648" customWidth="1"/>
    <col min="10246" max="10246" width="12" style="648" customWidth="1"/>
    <col min="10247" max="10248" width="6" style="648" customWidth="1"/>
    <col min="10249" max="10249" width="5.7109375" style="648" customWidth="1"/>
    <col min="10250" max="10253" width="4.42578125" style="648" customWidth="1"/>
    <col min="10254" max="10254" width="5.85546875" style="648" customWidth="1"/>
    <col min="10255" max="10255" width="6.28515625" style="648" customWidth="1"/>
    <col min="10256" max="10256" width="6" style="648" customWidth="1"/>
    <col min="10257" max="10260" width="4.7109375" style="648" customWidth="1"/>
    <col min="10261" max="10261" width="10.28515625" style="648" customWidth="1"/>
    <col min="10262" max="10262" width="8.85546875" style="648" customWidth="1"/>
    <col min="10263" max="10263" width="12.5703125" style="648" customWidth="1"/>
    <col min="10264" max="10264" width="7.28515625" style="648" customWidth="1"/>
    <col min="10265" max="10268" width="9.140625" style="648" customWidth="1"/>
    <col min="10269" max="10496" width="9.140625" style="648"/>
    <col min="10497" max="10497" width="4.7109375" style="648" customWidth="1"/>
    <col min="10498" max="10498" width="10.140625" style="648" customWidth="1"/>
    <col min="10499" max="10499" width="14.28515625" style="648" customWidth="1"/>
    <col min="10500" max="10500" width="4.85546875" style="648" customWidth="1"/>
    <col min="10501" max="10501" width="9.28515625" style="648" customWidth="1"/>
    <col min="10502" max="10502" width="12" style="648" customWidth="1"/>
    <col min="10503" max="10504" width="6" style="648" customWidth="1"/>
    <col min="10505" max="10505" width="5.7109375" style="648" customWidth="1"/>
    <col min="10506" max="10509" width="4.42578125" style="648" customWidth="1"/>
    <col min="10510" max="10510" width="5.85546875" style="648" customWidth="1"/>
    <col min="10511" max="10511" width="6.28515625" style="648" customWidth="1"/>
    <col min="10512" max="10512" width="6" style="648" customWidth="1"/>
    <col min="10513" max="10516" width="4.7109375" style="648" customWidth="1"/>
    <col min="10517" max="10517" width="10.28515625" style="648" customWidth="1"/>
    <col min="10518" max="10518" width="8.85546875" style="648" customWidth="1"/>
    <col min="10519" max="10519" width="12.5703125" style="648" customWidth="1"/>
    <col min="10520" max="10520" width="7.28515625" style="648" customWidth="1"/>
    <col min="10521" max="10524" width="9.140625" style="648" customWidth="1"/>
    <col min="10525" max="10752" width="9.140625" style="648"/>
    <col min="10753" max="10753" width="4.7109375" style="648" customWidth="1"/>
    <col min="10754" max="10754" width="10.140625" style="648" customWidth="1"/>
    <col min="10755" max="10755" width="14.28515625" style="648" customWidth="1"/>
    <col min="10756" max="10756" width="4.85546875" style="648" customWidth="1"/>
    <col min="10757" max="10757" width="9.28515625" style="648" customWidth="1"/>
    <col min="10758" max="10758" width="12" style="648" customWidth="1"/>
    <col min="10759" max="10760" width="6" style="648" customWidth="1"/>
    <col min="10761" max="10761" width="5.7109375" style="648" customWidth="1"/>
    <col min="10762" max="10765" width="4.42578125" style="648" customWidth="1"/>
    <col min="10766" max="10766" width="5.85546875" style="648" customWidth="1"/>
    <col min="10767" max="10767" width="6.28515625" style="648" customWidth="1"/>
    <col min="10768" max="10768" width="6" style="648" customWidth="1"/>
    <col min="10769" max="10772" width="4.7109375" style="648" customWidth="1"/>
    <col min="10773" max="10773" width="10.28515625" style="648" customWidth="1"/>
    <col min="10774" max="10774" width="8.85546875" style="648" customWidth="1"/>
    <col min="10775" max="10775" width="12.5703125" style="648" customWidth="1"/>
    <col min="10776" max="10776" width="7.28515625" style="648" customWidth="1"/>
    <col min="10777" max="10780" width="9.140625" style="648" customWidth="1"/>
    <col min="10781" max="11008" width="9.140625" style="648"/>
    <col min="11009" max="11009" width="4.7109375" style="648" customWidth="1"/>
    <col min="11010" max="11010" width="10.140625" style="648" customWidth="1"/>
    <col min="11011" max="11011" width="14.28515625" style="648" customWidth="1"/>
    <col min="11012" max="11012" width="4.85546875" style="648" customWidth="1"/>
    <col min="11013" max="11013" width="9.28515625" style="648" customWidth="1"/>
    <col min="11014" max="11014" width="12" style="648" customWidth="1"/>
    <col min="11015" max="11016" width="6" style="648" customWidth="1"/>
    <col min="11017" max="11017" width="5.7109375" style="648" customWidth="1"/>
    <col min="11018" max="11021" width="4.42578125" style="648" customWidth="1"/>
    <col min="11022" max="11022" width="5.85546875" style="648" customWidth="1"/>
    <col min="11023" max="11023" width="6.28515625" style="648" customWidth="1"/>
    <col min="11024" max="11024" width="6" style="648" customWidth="1"/>
    <col min="11025" max="11028" width="4.7109375" style="648" customWidth="1"/>
    <col min="11029" max="11029" width="10.28515625" style="648" customWidth="1"/>
    <col min="11030" max="11030" width="8.85546875" style="648" customWidth="1"/>
    <col min="11031" max="11031" width="12.5703125" style="648" customWidth="1"/>
    <col min="11032" max="11032" width="7.28515625" style="648" customWidth="1"/>
    <col min="11033" max="11036" width="9.140625" style="648" customWidth="1"/>
    <col min="11037" max="11264" width="9.140625" style="648"/>
    <col min="11265" max="11265" width="4.7109375" style="648" customWidth="1"/>
    <col min="11266" max="11266" width="10.140625" style="648" customWidth="1"/>
    <col min="11267" max="11267" width="14.28515625" style="648" customWidth="1"/>
    <col min="11268" max="11268" width="4.85546875" style="648" customWidth="1"/>
    <col min="11269" max="11269" width="9.28515625" style="648" customWidth="1"/>
    <col min="11270" max="11270" width="12" style="648" customWidth="1"/>
    <col min="11271" max="11272" width="6" style="648" customWidth="1"/>
    <col min="11273" max="11273" width="5.7109375" style="648" customWidth="1"/>
    <col min="11274" max="11277" width="4.42578125" style="648" customWidth="1"/>
    <col min="11278" max="11278" width="5.85546875" style="648" customWidth="1"/>
    <col min="11279" max="11279" width="6.28515625" style="648" customWidth="1"/>
    <col min="11280" max="11280" width="6" style="648" customWidth="1"/>
    <col min="11281" max="11284" width="4.7109375" style="648" customWidth="1"/>
    <col min="11285" max="11285" width="10.28515625" style="648" customWidth="1"/>
    <col min="11286" max="11286" width="8.85546875" style="648" customWidth="1"/>
    <col min="11287" max="11287" width="12.5703125" style="648" customWidth="1"/>
    <col min="11288" max="11288" width="7.28515625" style="648" customWidth="1"/>
    <col min="11289" max="11292" width="9.140625" style="648" customWidth="1"/>
    <col min="11293" max="11520" width="9.140625" style="648"/>
    <col min="11521" max="11521" width="4.7109375" style="648" customWidth="1"/>
    <col min="11522" max="11522" width="10.140625" style="648" customWidth="1"/>
    <col min="11523" max="11523" width="14.28515625" style="648" customWidth="1"/>
    <col min="11524" max="11524" width="4.85546875" style="648" customWidth="1"/>
    <col min="11525" max="11525" width="9.28515625" style="648" customWidth="1"/>
    <col min="11526" max="11526" width="12" style="648" customWidth="1"/>
    <col min="11527" max="11528" width="6" style="648" customWidth="1"/>
    <col min="11529" max="11529" width="5.7109375" style="648" customWidth="1"/>
    <col min="11530" max="11533" width="4.42578125" style="648" customWidth="1"/>
    <col min="11534" max="11534" width="5.85546875" style="648" customWidth="1"/>
    <col min="11535" max="11535" width="6.28515625" style="648" customWidth="1"/>
    <col min="11536" max="11536" width="6" style="648" customWidth="1"/>
    <col min="11537" max="11540" width="4.7109375" style="648" customWidth="1"/>
    <col min="11541" max="11541" width="10.28515625" style="648" customWidth="1"/>
    <col min="11542" max="11542" width="8.85546875" style="648" customWidth="1"/>
    <col min="11543" max="11543" width="12.5703125" style="648" customWidth="1"/>
    <col min="11544" max="11544" width="7.28515625" style="648" customWidth="1"/>
    <col min="11545" max="11548" width="9.140625" style="648" customWidth="1"/>
    <col min="11549" max="11776" width="9.140625" style="648"/>
    <col min="11777" max="11777" width="4.7109375" style="648" customWidth="1"/>
    <col min="11778" max="11778" width="10.140625" style="648" customWidth="1"/>
    <col min="11779" max="11779" width="14.28515625" style="648" customWidth="1"/>
    <col min="11780" max="11780" width="4.85546875" style="648" customWidth="1"/>
    <col min="11781" max="11781" width="9.28515625" style="648" customWidth="1"/>
    <col min="11782" max="11782" width="12" style="648" customWidth="1"/>
    <col min="11783" max="11784" width="6" style="648" customWidth="1"/>
    <col min="11785" max="11785" width="5.7109375" style="648" customWidth="1"/>
    <col min="11786" max="11789" width="4.42578125" style="648" customWidth="1"/>
    <col min="11790" max="11790" width="5.85546875" style="648" customWidth="1"/>
    <col min="11791" max="11791" width="6.28515625" style="648" customWidth="1"/>
    <col min="11792" max="11792" width="6" style="648" customWidth="1"/>
    <col min="11793" max="11796" width="4.7109375" style="648" customWidth="1"/>
    <col min="11797" max="11797" width="10.28515625" style="648" customWidth="1"/>
    <col min="11798" max="11798" width="8.85546875" style="648" customWidth="1"/>
    <col min="11799" max="11799" width="12.5703125" style="648" customWidth="1"/>
    <col min="11800" max="11800" width="7.28515625" style="648" customWidth="1"/>
    <col min="11801" max="11804" width="9.140625" style="648" customWidth="1"/>
    <col min="11805" max="12032" width="9.140625" style="648"/>
    <col min="12033" max="12033" width="4.7109375" style="648" customWidth="1"/>
    <col min="12034" max="12034" width="10.140625" style="648" customWidth="1"/>
    <col min="12035" max="12035" width="14.28515625" style="648" customWidth="1"/>
    <col min="12036" max="12036" width="4.85546875" style="648" customWidth="1"/>
    <col min="12037" max="12037" width="9.28515625" style="648" customWidth="1"/>
    <col min="12038" max="12038" width="12" style="648" customWidth="1"/>
    <col min="12039" max="12040" width="6" style="648" customWidth="1"/>
    <col min="12041" max="12041" width="5.7109375" style="648" customWidth="1"/>
    <col min="12042" max="12045" width="4.42578125" style="648" customWidth="1"/>
    <col min="12046" max="12046" width="5.85546875" style="648" customWidth="1"/>
    <col min="12047" max="12047" width="6.28515625" style="648" customWidth="1"/>
    <col min="12048" max="12048" width="6" style="648" customWidth="1"/>
    <col min="12049" max="12052" width="4.7109375" style="648" customWidth="1"/>
    <col min="12053" max="12053" width="10.28515625" style="648" customWidth="1"/>
    <col min="12054" max="12054" width="8.85546875" style="648" customWidth="1"/>
    <col min="12055" max="12055" width="12.5703125" style="648" customWidth="1"/>
    <col min="12056" max="12056" width="7.28515625" style="648" customWidth="1"/>
    <col min="12057" max="12060" width="9.140625" style="648" customWidth="1"/>
    <col min="12061" max="12288" width="9.140625" style="648"/>
    <col min="12289" max="12289" width="4.7109375" style="648" customWidth="1"/>
    <col min="12290" max="12290" width="10.140625" style="648" customWidth="1"/>
    <col min="12291" max="12291" width="14.28515625" style="648" customWidth="1"/>
    <col min="12292" max="12292" width="4.85546875" style="648" customWidth="1"/>
    <col min="12293" max="12293" width="9.28515625" style="648" customWidth="1"/>
    <col min="12294" max="12294" width="12" style="648" customWidth="1"/>
    <col min="12295" max="12296" width="6" style="648" customWidth="1"/>
    <col min="12297" max="12297" width="5.7109375" style="648" customWidth="1"/>
    <col min="12298" max="12301" width="4.42578125" style="648" customWidth="1"/>
    <col min="12302" max="12302" width="5.85546875" style="648" customWidth="1"/>
    <col min="12303" max="12303" width="6.28515625" style="648" customWidth="1"/>
    <col min="12304" max="12304" width="6" style="648" customWidth="1"/>
    <col min="12305" max="12308" width="4.7109375" style="648" customWidth="1"/>
    <col min="12309" max="12309" width="10.28515625" style="648" customWidth="1"/>
    <col min="12310" max="12310" width="8.85546875" style="648" customWidth="1"/>
    <col min="12311" max="12311" width="12.5703125" style="648" customWidth="1"/>
    <col min="12312" max="12312" width="7.28515625" style="648" customWidth="1"/>
    <col min="12313" max="12316" width="9.140625" style="648" customWidth="1"/>
    <col min="12317" max="12544" width="9.140625" style="648"/>
    <col min="12545" max="12545" width="4.7109375" style="648" customWidth="1"/>
    <col min="12546" max="12546" width="10.140625" style="648" customWidth="1"/>
    <col min="12547" max="12547" width="14.28515625" style="648" customWidth="1"/>
    <col min="12548" max="12548" width="4.85546875" style="648" customWidth="1"/>
    <col min="12549" max="12549" width="9.28515625" style="648" customWidth="1"/>
    <col min="12550" max="12550" width="12" style="648" customWidth="1"/>
    <col min="12551" max="12552" width="6" style="648" customWidth="1"/>
    <col min="12553" max="12553" width="5.7109375" style="648" customWidth="1"/>
    <col min="12554" max="12557" width="4.42578125" style="648" customWidth="1"/>
    <col min="12558" max="12558" width="5.85546875" style="648" customWidth="1"/>
    <col min="12559" max="12559" width="6.28515625" style="648" customWidth="1"/>
    <col min="12560" max="12560" width="6" style="648" customWidth="1"/>
    <col min="12561" max="12564" width="4.7109375" style="648" customWidth="1"/>
    <col min="12565" max="12565" width="10.28515625" style="648" customWidth="1"/>
    <col min="12566" max="12566" width="8.85546875" style="648" customWidth="1"/>
    <col min="12567" max="12567" width="12.5703125" style="648" customWidth="1"/>
    <col min="12568" max="12568" width="7.28515625" style="648" customWidth="1"/>
    <col min="12569" max="12572" width="9.140625" style="648" customWidth="1"/>
    <col min="12573" max="12800" width="9.140625" style="648"/>
    <col min="12801" max="12801" width="4.7109375" style="648" customWidth="1"/>
    <col min="12802" max="12802" width="10.140625" style="648" customWidth="1"/>
    <col min="12803" max="12803" width="14.28515625" style="648" customWidth="1"/>
    <col min="12804" max="12804" width="4.85546875" style="648" customWidth="1"/>
    <col min="12805" max="12805" width="9.28515625" style="648" customWidth="1"/>
    <col min="12806" max="12806" width="12" style="648" customWidth="1"/>
    <col min="12807" max="12808" width="6" style="648" customWidth="1"/>
    <col min="12809" max="12809" width="5.7109375" style="648" customWidth="1"/>
    <col min="12810" max="12813" width="4.42578125" style="648" customWidth="1"/>
    <col min="12814" max="12814" width="5.85546875" style="648" customWidth="1"/>
    <col min="12815" max="12815" width="6.28515625" style="648" customWidth="1"/>
    <col min="12816" max="12816" width="6" style="648" customWidth="1"/>
    <col min="12817" max="12820" width="4.7109375" style="648" customWidth="1"/>
    <col min="12821" max="12821" width="10.28515625" style="648" customWidth="1"/>
    <col min="12822" max="12822" width="8.85546875" style="648" customWidth="1"/>
    <col min="12823" max="12823" width="12.5703125" style="648" customWidth="1"/>
    <col min="12824" max="12824" width="7.28515625" style="648" customWidth="1"/>
    <col min="12825" max="12828" width="9.140625" style="648" customWidth="1"/>
    <col min="12829" max="13056" width="9.140625" style="648"/>
    <col min="13057" max="13057" width="4.7109375" style="648" customWidth="1"/>
    <col min="13058" max="13058" width="10.140625" style="648" customWidth="1"/>
    <col min="13059" max="13059" width="14.28515625" style="648" customWidth="1"/>
    <col min="13060" max="13060" width="4.85546875" style="648" customWidth="1"/>
    <col min="13061" max="13061" width="9.28515625" style="648" customWidth="1"/>
    <col min="13062" max="13062" width="12" style="648" customWidth="1"/>
    <col min="13063" max="13064" width="6" style="648" customWidth="1"/>
    <col min="13065" max="13065" width="5.7109375" style="648" customWidth="1"/>
    <col min="13066" max="13069" width="4.42578125" style="648" customWidth="1"/>
    <col min="13070" max="13070" width="5.85546875" style="648" customWidth="1"/>
    <col min="13071" max="13071" width="6.28515625" style="648" customWidth="1"/>
    <col min="13072" max="13072" width="6" style="648" customWidth="1"/>
    <col min="13073" max="13076" width="4.7109375" style="648" customWidth="1"/>
    <col min="13077" max="13077" width="10.28515625" style="648" customWidth="1"/>
    <col min="13078" max="13078" width="8.85546875" style="648" customWidth="1"/>
    <col min="13079" max="13079" width="12.5703125" style="648" customWidth="1"/>
    <col min="13080" max="13080" width="7.28515625" style="648" customWidth="1"/>
    <col min="13081" max="13084" width="9.140625" style="648" customWidth="1"/>
    <col min="13085" max="13312" width="9.140625" style="648"/>
    <col min="13313" max="13313" width="4.7109375" style="648" customWidth="1"/>
    <col min="13314" max="13314" width="10.140625" style="648" customWidth="1"/>
    <col min="13315" max="13315" width="14.28515625" style="648" customWidth="1"/>
    <col min="13316" max="13316" width="4.85546875" style="648" customWidth="1"/>
    <col min="13317" max="13317" width="9.28515625" style="648" customWidth="1"/>
    <col min="13318" max="13318" width="12" style="648" customWidth="1"/>
    <col min="13319" max="13320" width="6" style="648" customWidth="1"/>
    <col min="13321" max="13321" width="5.7109375" style="648" customWidth="1"/>
    <col min="13322" max="13325" width="4.42578125" style="648" customWidth="1"/>
    <col min="13326" max="13326" width="5.85546875" style="648" customWidth="1"/>
    <col min="13327" max="13327" width="6.28515625" style="648" customWidth="1"/>
    <col min="13328" max="13328" width="6" style="648" customWidth="1"/>
    <col min="13329" max="13332" width="4.7109375" style="648" customWidth="1"/>
    <col min="13333" max="13333" width="10.28515625" style="648" customWidth="1"/>
    <col min="13334" max="13334" width="8.85546875" style="648" customWidth="1"/>
    <col min="13335" max="13335" width="12.5703125" style="648" customWidth="1"/>
    <col min="13336" max="13336" width="7.28515625" style="648" customWidth="1"/>
    <col min="13337" max="13340" width="9.140625" style="648" customWidth="1"/>
    <col min="13341" max="13568" width="9.140625" style="648"/>
    <col min="13569" max="13569" width="4.7109375" style="648" customWidth="1"/>
    <col min="13570" max="13570" width="10.140625" style="648" customWidth="1"/>
    <col min="13571" max="13571" width="14.28515625" style="648" customWidth="1"/>
    <col min="13572" max="13572" width="4.85546875" style="648" customWidth="1"/>
    <col min="13573" max="13573" width="9.28515625" style="648" customWidth="1"/>
    <col min="13574" max="13574" width="12" style="648" customWidth="1"/>
    <col min="13575" max="13576" width="6" style="648" customWidth="1"/>
    <col min="13577" max="13577" width="5.7109375" style="648" customWidth="1"/>
    <col min="13578" max="13581" width="4.42578125" style="648" customWidth="1"/>
    <col min="13582" max="13582" width="5.85546875" style="648" customWidth="1"/>
    <col min="13583" max="13583" width="6.28515625" style="648" customWidth="1"/>
    <col min="13584" max="13584" width="6" style="648" customWidth="1"/>
    <col min="13585" max="13588" width="4.7109375" style="648" customWidth="1"/>
    <col min="13589" max="13589" width="10.28515625" style="648" customWidth="1"/>
    <col min="13590" max="13590" width="8.85546875" style="648" customWidth="1"/>
    <col min="13591" max="13591" width="12.5703125" style="648" customWidth="1"/>
    <col min="13592" max="13592" width="7.28515625" style="648" customWidth="1"/>
    <col min="13593" max="13596" width="9.140625" style="648" customWidth="1"/>
    <col min="13597" max="13824" width="9.140625" style="648"/>
    <col min="13825" max="13825" width="4.7109375" style="648" customWidth="1"/>
    <col min="13826" max="13826" width="10.140625" style="648" customWidth="1"/>
    <col min="13827" max="13827" width="14.28515625" style="648" customWidth="1"/>
    <col min="13828" max="13828" width="4.85546875" style="648" customWidth="1"/>
    <col min="13829" max="13829" width="9.28515625" style="648" customWidth="1"/>
    <col min="13830" max="13830" width="12" style="648" customWidth="1"/>
    <col min="13831" max="13832" width="6" style="648" customWidth="1"/>
    <col min="13833" max="13833" width="5.7109375" style="648" customWidth="1"/>
    <col min="13834" max="13837" width="4.42578125" style="648" customWidth="1"/>
    <col min="13838" max="13838" width="5.85546875" style="648" customWidth="1"/>
    <col min="13839" max="13839" width="6.28515625" style="648" customWidth="1"/>
    <col min="13840" max="13840" width="6" style="648" customWidth="1"/>
    <col min="13841" max="13844" width="4.7109375" style="648" customWidth="1"/>
    <col min="13845" max="13845" width="10.28515625" style="648" customWidth="1"/>
    <col min="13846" max="13846" width="8.85546875" style="648" customWidth="1"/>
    <col min="13847" max="13847" width="12.5703125" style="648" customWidth="1"/>
    <col min="13848" max="13848" width="7.28515625" style="648" customWidth="1"/>
    <col min="13849" max="13852" width="9.140625" style="648" customWidth="1"/>
    <col min="13853" max="14080" width="9.140625" style="648"/>
    <col min="14081" max="14081" width="4.7109375" style="648" customWidth="1"/>
    <col min="14082" max="14082" width="10.140625" style="648" customWidth="1"/>
    <col min="14083" max="14083" width="14.28515625" style="648" customWidth="1"/>
    <col min="14084" max="14084" width="4.85546875" style="648" customWidth="1"/>
    <col min="14085" max="14085" width="9.28515625" style="648" customWidth="1"/>
    <col min="14086" max="14086" width="12" style="648" customWidth="1"/>
    <col min="14087" max="14088" width="6" style="648" customWidth="1"/>
    <col min="14089" max="14089" width="5.7109375" style="648" customWidth="1"/>
    <col min="14090" max="14093" width="4.42578125" style="648" customWidth="1"/>
    <col min="14094" max="14094" width="5.85546875" style="648" customWidth="1"/>
    <col min="14095" max="14095" width="6.28515625" style="648" customWidth="1"/>
    <col min="14096" max="14096" width="6" style="648" customWidth="1"/>
    <col min="14097" max="14100" width="4.7109375" style="648" customWidth="1"/>
    <col min="14101" max="14101" width="10.28515625" style="648" customWidth="1"/>
    <col min="14102" max="14102" width="8.85546875" style="648" customWidth="1"/>
    <col min="14103" max="14103" width="12.5703125" style="648" customWidth="1"/>
    <col min="14104" max="14104" width="7.28515625" style="648" customWidth="1"/>
    <col min="14105" max="14108" width="9.140625" style="648" customWidth="1"/>
    <col min="14109" max="14336" width="9.140625" style="648"/>
    <col min="14337" max="14337" width="4.7109375" style="648" customWidth="1"/>
    <col min="14338" max="14338" width="10.140625" style="648" customWidth="1"/>
    <col min="14339" max="14339" width="14.28515625" style="648" customWidth="1"/>
    <col min="14340" max="14340" width="4.85546875" style="648" customWidth="1"/>
    <col min="14341" max="14341" width="9.28515625" style="648" customWidth="1"/>
    <col min="14342" max="14342" width="12" style="648" customWidth="1"/>
    <col min="14343" max="14344" width="6" style="648" customWidth="1"/>
    <col min="14345" max="14345" width="5.7109375" style="648" customWidth="1"/>
    <col min="14346" max="14349" width="4.42578125" style="648" customWidth="1"/>
    <col min="14350" max="14350" width="5.85546875" style="648" customWidth="1"/>
    <col min="14351" max="14351" width="6.28515625" style="648" customWidth="1"/>
    <col min="14352" max="14352" width="6" style="648" customWidth="1"/>
    <col min="14353" max="14356" width="4.7109375" style="648" customWidth="1"/>
    <col min="14357" max="14357" width="10.28515625" style="648" customWidth="1"/>
    <col min="14358" max="14358" width="8.85546875" style="648" customWidth="1"/>
    <col min="14359" max="14359" width="12.5703125" style="648" customWidth="1"/>
    <col min="14360" max="14360" width="7.28515625" style="648" customWidth="1"/>
    <col min="14361" max="14364" width="9.140625" style="648" customWidth="1"/>
    <col min="14365" max="14592" width="9.140625" style="648"/>
    <col min="14593" max="14593" width="4.7109375" style="648" customWidth="1"/>
    <col min="14594" max="14594" width="10.140625" style="648" customWidth="1"/>
    <col min="14595" max="14595" width="14.28515625" style="648" customWidth="1"/>
    <col min="14596" max="14596" width="4.85546875" style="648" customWidth="1"/>
    <col min="14597" max="14597" width="9.28515625" style="648" customWidth="1"/>
    <col min="14598" max="14598" width="12" style="648" customWidth="1"/>
    <col min="14599" max="14600" width="6" style="648" customWidth="1"/>
    <col min="14601" max="14601" width="5.7109375" style="648" customWidth="1"/>
    <col min="14602" max="14605" width="4.42578125" style="648" customWidth="1"/>
    <col min="14606" max="14606" width="5.85546875" style="648" customWidth="1"/>
    <col min="14607" max="14607" width="6.28515625" style="648" customWidth="1"/>
    <col min="14608" max="14608" width="6" style="648" customWidth="1"/>
    <col min="14609" max="14612" width="4.7109375" style="648" customWidth="1"/>
    <col min="14613" max="14613" width="10.28515625" style="648" customWidth="1"/>
    <col min="14614" max="14614" width="8.85546875" style="648" customWidth="1"/>
    <col min="14615" max="14615" width="12.5703125" style="648" customWidth="1"/>
    <col min="14616" max="14616" width="7.28515625" style="648" customWidth="1"/>
    <col min="14617" max="14620" width="9.140625" style="648" customWidth="1"/>
    <col min="14621" max="14848" width="9.140625" style="648"/>
    <col min="14849" max="14849" width="4.7109375" style="648" customWidth="1"/>
    <col min="14850" max="14850" width="10.140625" style="648" customWidth="1"/>
    <col min="14851" max="14851" width="14.28515625" style="648" customWidth="1"/>
    <col min="14852" max="14852" width="4.85546875" style="648" customWidth="1"/>
    <col min="14853" max="14853" width="9.28515625" style="648" customWidth="1"/>
    <col min="14854" max="14854" width="12" style="648" customWidth="1"/>
    <col min="14855" max="14856" width="6" style="648" customWidth="1"/>
    <col min="14857" max="14857" width="5.7109375" style="648" customWidth="1"/>
    <col min="14858" max="14861" width="4.42578125" style="648" customWidth="1"/>
    <col min="14862" max="14862" width="5.85546875" style="648" customWidth="1"/>
    <col min="14863" max="14863" width="6.28515625" style="648" customWidth="1"/>
    <col min="14864" max="14864" width="6" style="648" customWidth="1"/>
    <col min="14865" max="14868" width="4.7109375" style="648" customWidth="1"/>
    <col min="14869" max="14869" width="10.28515625" style="648" customWidth="1"/>
    <col min="14870" max="14870" width="8.85546875" style="648" customWidth="1"/>
    <col min="14871" max="14871" width="12.5703125" style="648" customWidth="1"/>
    <col min="14872" max="14872" width="7.28515625" style="648" customWidth="1"/>
    <col min="14873" max="14876" width="9.140625" style="648" customWidth="1"/>
    <col min="14877" max="15104" width="9.140625" style="648"/>
    <col min="15105" max="15105" width="4.7109375" style="648" customWidth="1"/>
    <col min="15106" max="15106" width="10.140625" style="648" customWidth="1"/>
    <col min="15107" max="15107" width="14.28515625" style="648" customWidth="1"/>
    <col min="15108" max="15108" width="4.85546875" style="648" customWidth="1"/>
    <col min="15109" max="15109" width="9.28515625" style="648" customWidth="1"/>
    <col min="15110" max="15110" width="12" style="648" customWidth="1"/>
    <col min="15111" max="15112" width="6" style="648" customWidth="1"/>
    <col min="15113" max="15113" width="5.7109375" style="648" customWidth="1"/>
    <col min="15114" max="15117" width="4.42578125" style="648" customWidth="1"/>
    <col min="15118" max="15118" width="5.85546875" style="648" customWidth="1"/>
    <col min="15119" max="15119" width="6.28515625" style="648" customWidth="1"/>
    <col min="15120" max="15120" width="6" style="648" customWidth="1"/>
    <col min="15121" max="15124" width="4.7109375" style="648" customWidth="1"/>
    <col min="15125" max="15125" width="10.28515625" style="648" customWidth="1"/>
    <col min="15126" max="15126" width="8.85546875" style="648" customWidth="1"/>
    <col min="15127" max="15127" width="12.5703125" style="648" customWidth="1"/>
    <col min="15128" max="15128" width="7.28515625" style="648" customWidth="1"/>
    <col min="15129" max="15132" width="9.140625" style="648" customWidth="1"/>
    <col min="15133" max="15360" width="9.140625" style="648"/>
    <col min="15361" max="15361" width="4.7109375" style="648" customWidth="1"/>
    <col min="15362" max="15362" width="10.140625" style="648" customWidth="1"/>
    <col min="15363" max="15363" width="14.28515625" style="648" customWidth="1"/>
    <col min="15364" max="15364" width="4.85546875" style="648" customWidth="1"/>
    <col min="15365" max="15365" width="9.28515625" style="648" customWidth="1"/>
    <col min="15366" max="15366" width="12" style="648" customWidth="1"/>
    <col min="15367" max="15368" width="6" style="648" customWidth="1"/>
    <col min="15369" max="15369" width="5.7109375" style="648" customWidth="1"/>
    <col min="15370" max="15373" width="4.42578125" style="648" customWidth="1"/>
    <col min="15374" max="15374" width="5.85546875" style="648" customWidth="1"/>
    <col min="15375" max="15375" width="6.28515625" style="648" customWidth="1"/>
    <col min="15376" max="15376" width="6" style="648" customWidth="1"/>
    <col min="15377" max="15380" width="4.7109375" style="648" customWidth="1"/>
    <col min="15381" max="15381" width="10.28515625" style="648" customWidth="1"/>
    <col min="15382" max="15382" width="8.85546875" style="648" customWidth="1"/>
    <col min="15383" max="15383" width="12.5703125" style="648" customWidth="1"/>
    <col min="15384" max="15384" width="7.28515625" style="648" customWidth="1"/>
    <col min="15385" max="15388" width="9.140625" style="648" customWidth="1"/>
    <col min="15389" max="15616" width="9.140625" style="648"/>
    <col min="15617" max="15617" width="4.7109375" style="648" customWidth="1"/>
    <col min="15618" max="15618" width="10.140625" style="648" customWidth="1"/>
    <col min="15619" max="15619" width="14.28515625" style="648" customWidth="1"/>
    <col min="15620" max="15620" width="4.85546875" style="648" customWidth="1"/>
    <col min="15621" max="15621" width="9.28515625" style="648" customWidth="1"/>
    <col min="15622" max="15622" width="12" style="648" customWidth="1"/>
    <col min="15623" max="15624" width="6" style="648" customWidth="1"/>
    <col min="15625" max="15625" width="5.7109375" style="648" customWidth="1"/>
    <col min="15626" max="15629" width="4.42578125" style="648" customWidth="1"/>
    <col min="15630" max="15630" width="5.85546875" style="648" customWidth="1"/>
    <col min="15631" max="15631" width="6.28515625" style="648" customWidth="1"/>
    <col min="15632" max="15632" width="6" style="648" customWidth="1"/>
    <col min="15633" max="15636" width="4.7109375" style="648" customWidth="1"/>
    <col min="15637" max="15637" width="10.28515625" style="648" customWidth="1"/>
    <col min="15638" max="15638" width="8.85546875" style="648" customWidth="1"/>
    <col min="15639" max="15639" width="12.5703125" style="648" customWidth="1"/>
    <col min="15640" max="15640" width="7.28515625" style="648" customWidth="1"/>
    <col min="15641" max="15644" width="9.140625" style="648" customWidth="1"/>
    <col min="15645" max="15872" width="9.140625" style="648"/>
    <col min="15873" max="15873" width="4.7109375" style="648" customWidth="1"/>
    <col min="15874" max="15874" width="10.140625" style="648" customWidth="1"/>
    <col min="15875" max="15875" width="14.28515625" style="648" customWidth="1"/>
    <col min="15876" max="15876" width="4.85546875" style="648" customWidth="1"/>
    <col min="15877" max="15877" width="9.28515625" style="648" customWidth="1"/>
    <col min="15878" max="15878" width="12" style="648" customWidth="1"/>
    <col min="15879" max="15880" width="6" style="648" customWidth="1"/>
    <col min="15881" max="15881" width="5.7109375" style="648" customWidth="1"/>
    <col min="15882" max="15885" width="4.42578125" style="648" customWidth="1"/>
    <col min="15886" max="15886" width="5.85546875" style="648" customWidth="1"/>
    <col min="15887" max="15887" width="6.28515625" style="648" customWidth="1"/>
    <col min="15888" max="15888" width="6" style="648" customWidth="1"/>
    <col min="15889" max="15892" width="4.7109375" style="648" customWidth="1"/>
    <col min="15893" max="15893" width="10.28515625" style="648" customWidth="1"/>
    <col min="15894" max="15894" width="8.85546875" style="648" customWidth="1"/>
    <col min="15895" max="15895" width="12.5703125" style="648" customWidth="1"/>
    <col min="15896" max="15896" width="7.28515625" style="648" customWidth="1"/>
    <col min="15897" max="15900" width="9.140625" style="648" customWidth="1"/>
    <col min="15901" max="16128" width="9.140625" style="648"/>
    <col min="16129" max="16129" width="4.7109375" style="648" customWidth="1"/>
    <col min="16130" max="16130" width="10.140625" style="648" customWidth="1"/>
    <col min="16131" max="16131" width="14.28515625" style="648" customWidth="1"/>
    <col min="16132" max="16132" width="4.85546875" style="648" customWidth="1"/>
    <col min="16133" max="16133" width="9.28515625" style="648" customWidth="1"/>
    <col min="16134" max="16134" width="12" style="648" customWidth="1"/>
    <col min="16135" max="16136" width="6" style="648" customWidth="1"/>
    <col min="16137" max="16137" width="5.7109375" style="648" customWidth="1"/>
    <col min="16138" max="16141" width="4.42578125" style="648" customWidth="1"/>
    <col min="16142" max="16142" width="5.85546875" style="648" customWidth="1"/>
    <col min="16143" max="16143" width="6.28515625" style="648" customWidth="1"/>
    <col min="16144" max="16144" width="6" style="648" customWidth="1"/>
    <col min="16145" max="16148" width="4.7109375" style="648" customWidth="1"/>
    <col min="16149" max="16149" width="10.28515625" style="648" customWidth="1"/>
    <col min="16150" max="16150" width="8.85546875" style="648" customWidth="1"/>
    <col min="16151" max="16151" width="12.5703125" style="648" customWidth="1"/>
    <col min="16152" max="16152" width="7.28515625" style="648" customWidth="1"/>
    <col min="16153" max="16156" width="9.140625" style="648" customWidth="1"/>
    <col min="16157" max="16384" width="9.140625" style="648"/>
  </cols>
  <sheetData>
    <row r="1" spans="1:28" s="473" customFormat="1" ht="27" customHeight="1">
      <c r="A1" s="473" t="s">
        <v>0</v>
      </c>
      <c r="D1" s="66"/>
      <c r="E1" s="67"/>
      <c r="F1" s="66"/>
      <c r="G1" s="66"/>
      <c r="H1" s="66"/>
      <c r="I1" s="68"/>
      <c r="J1" s="68"/>
      <c r="K1" s="68"/>
      <c r="L1" s="68"/>
      <c r="M1" s="68" t="s">
        <v>1</v>
      </c>
      <c r="N1" s="68"/>
      <c r="O1" s="69"/>
      <c r="P1" s="69"/>
      <c r="Q1" s="69"/>
      <c r="R1" s="69"/>
      <c r="S1" s="69"/>
      <c r="T1" s="69"/>
      <c r="U1" s="66"/>
      <c r="V1" s="66"/>
      <c r="W1"/>
      <c r="X1"/>
      <c r="Y1"/>
      <c r="Z1"/>
      <c r="AA1"/>
      <c r="AB1"/>
    </row>
    <row r="2" spans="1:28" s="473" customFormat="1" ht="23.25" customHeight="1">
      <c r="A2" s="473" t="s">
        <v>2</v>
      </c>
      <c r="D2" s="66"/>
      <c r="E2" s="71"/>
      <c r="F2" s="66"/>
      <c r="G2" s="66"/>
      <c r="H2" s="66"/>
      <c r="I2" s="68"/>
      <c r="J2" s="68"/>
      <c r="K2" s="68"/>
      <c r="L2" s="68"/>
      <c r="M2" s="68" t="s">
        <v>3</v>
      </c>
      <c r="N2" s="68"/>
      <c r="O2" s="69"/>
      <c r="P2" s="69"/>
      <c r="Q2" s="69"/>
      <c r="R2" s="69"/>
      <c r="S2" s="69"/>
      <c r="T2" s="69"/>
      <c r="U2" s="66"/>
      <c r="V2" s="66"/>
      <c r="W2"/>
      <c r="X2"/>
      <c r="Y2"/>
      <c r="Z2"/>
      <c r="AA2"/>
      <c r="AB2"/>
    </row>
    <row r="3" spans="1:28" s="473" customFormat="1" ht="21" customHeight="1">
      <c r="A3" s="66"/>
      <c r="B3" s="66"/>
      <c r="C3" s="66"/>
      <c r="D3" s="66"/>
      <c r="E3" s="71"/>
      <c r="F3" s="66"/>
      <c r="G3" s="66"/>
      <c r="H3" s="66"/>
      <c r="I3" s="68"/>
      <c r="J3" s="68"/>
      <c r="K3" s="68"/>
      <c r="L3" s="68"/>
      <c r="M3" s="68" t="s">
        <v>636</v>
      </c>
      <c r="N3" s="68"/>
      <c r="O3" s="69"/>
      <c r="P3" s="69"/>
      <c r="Q3" s="69"/>
      <c r="R3" s="69"/>
      <c r="S3" s="69"/>
      <c r="T3" s="69"/>
      <c r="U3" s="66"/>
      <c r="V3" s="66"/>
      <c r="W3"/>
      <c r="X3"/>
      <c r="Y3"/>
      <c r="Z3"/>
      <c r="AA3"/>
      <c r="AB3"/>
    </row>
    <row r="4" spans="1:28" s="548" customFormat="1" ht="10.5" customHeight="1">
      <c r="F4" s="548">
        <v>161</v>
      </c>
      <c r="G4" s="548">
        <v>160</v>
      </c>
      <c r="I4" s="548">
        <v>122</v>
      </c>
      <c r="J4" s="548">
        <v>125</v>
      </c>
      <c r="K4" s="548">
        <v>129</v>
      </c>
      <c r="L4" s="548">
        <v>133</v>
      </c>
      <c r="M4" s="548">
        <v>137</v>
      </c>
      <c r="N4" s="548">
        <v>138</v>
      </c>
      <c r="O4" s="548">
        <v>139</v>
      </c>
      <c r="P4" s="548">
        <v>44</v>
      </c>
      <c r="Q4" s="548">
        <v>147</v>
      </c>
      <c r="R4" s="548">
        <v>151</v>
      </c>
      <c r="S4" s="548">
        <v>142</v>
      </c>
      <c r="T4" s="548">
        <v>143</v>
      </c>
      <c r="W4"/>
      <c r="X4"/>
      <c r="Y4"/>
      <c r="Z4"/>
      <c r="AA4"/>
      <c r="AB4"/>
    </row>
    <row r="5" spans="1:28" ht="21" customHeight="1">
      <c r="A5" s="1047" t="s">
        <v>5</v>
      </c>
      <c r="B5" s="1048" t="s">
        <v>6</v>
      </c>
      <c r="C5" s="1051" t="s">
        <v>7</v>
      </c>
      <c r="D5" s="1052"/>
      <c r="E5" s="1057" t="s">
        <v>8</v>
      </c>
      <c r="F5" s="1047" t="s">
        <v>9</v>
      </c>
      <c r="G5" s="1034" t="s">
        <v>10</v>
      </c>
      <c r="H5" s="1034" t="s">
        <v>11</v>
      </c>
      <c r="I5" s="1034" t="s">
        <v>12</v>
      </c>
      <c r="J5" s="1040" t="s">
        <v>13</v>
      </c>
      <c r="K5" s="1040"/>
      <c r="L5" s="1040"/>
      <c r="M5" s="1040"/>
      <c r="N5" s="1040"/>
      <c r="O5" s="1041" t="s">
        <v>509</v>
      </c>
      <c r="P5" s="1042"/>
      <c r="Q5" s="1031" t="s">
        <v>15</v>
      </c>
      <c r="R5" s="1031" t="s">
        <v>16</v>
      </c>
      <c r="S5" s="1031" t="s">
        <v>17</v>
      </c>
      <c r="T5" s="1031" t="s">
        <v>18</v>
      </c>
      <c r="U5" s="1034" t="s">
        <v>20</v>
      </c>
      <c r="V5" s="1037" t="s">
        <v>21</v>
      </c>
      <c r="W5"/>
      <c r="X5"/>
      <c r="Y5"/>
      <c r="Z5"/>
      <c r="AA5"/>
      <c r="AB5"/>
    </row>
    <row r="6" spans="1:28" ht="27" customHeight="1">
      <c r="A6" s="1045"/>
      <c r="B6" s="1049"/>
      <c r="C6" s="1053"/>
      <c r="D6" s="1054"/>
      <c r="E6" s="1058"/>
      <c r="F6" s="1045"/>
      <c r="G6" s="1045"/>
      <c r="H6" s="1035"/>
      <c r="I6" s="1035"/>
      <c r="J6" s="1032" t="s">
        <v>38</v>
      </c>
      <c r="K6" s="1032" t="s">
        <v>528</v>
      </c>
      <c r="L6" s="1032" t="s">
        <v>529</v>
      </c>
      <c r="M6" s="1032" t="s">
        <v>25</v>
      </c>
      <c r="N6" s="1031" t="s">
        <v>26</v>
      </c>
      <c r="O6" s="1043"/>
      <c r="P6" s="1044"/>
      <c r="Q6" s="1032"/>
      <c r="R6" s="1032"/>
      <c r="S6" s="1032"/>
      <c r="T6" s="1032"/>
      <c r="U6" s="1035"/>
      <c r="V6" s="1038"/>
      <c r="W6"/>
      <c r="X6"/>
      <c r="Y6"/>
      <c r="Z6"/>
      <c r="AA6"/>
      <c r="AB6"/>
    </row>
    <row r="7" spans="1:28" ht="21" customHeight="1">
      <c r="A7" s="1046"/>
      <c r="B7" s="1050"/>
      <c r="C7" s="1055"/>
      <c r="D7" s="1056"/>
      <c r="E7" s="1059"/>
      <c r="F7" s="1046"/>
      <c r="G7" s="1046"/>
      <c r="H7" s="1036"/>
      <c r="I7" s="1036"/>
      <c r="J7" s="1033"/>
      <c r="K7" s="1033"/>
      <c r="L7" s="1033"/>
      <c r="M7" s="1033"/>
      <c r="N7" s="1033"/>
      <c r="O7" s="649" t="s">
        <v>27</v>
      </c>
      <c r="P7" s="649" t="s">
        <v>28</v>
      </c>
      <c r="Q7" s="1033"/>
      <c r="R7" s="1033"/>
      <c r="S7" s="1033"/>
      <c r="T7" s="1033"/>
      <c r="U7" s="1036"/>
      <c r="V7" s="1039"/>
      <c r="W7"/>
      <c r="X7"/>
      <c r="Y7"/>
      <c r="Z7"/>
      <c r="AA7"/>
      <c r="AB7"/>
    </row>
    <row r="8" spans="1:28" s="651" customFormat="1" ht="36" customHeight="1">
      <c r="A8" s="650"/>
      <c r="B8" s="669" t="s">
        <v>637</v>
      </c>
      <c r="C8" s="664"/>
      <c r="D8" s="665"/>
      <c r="E8" s="666"/>
      <c r="F8" s="667"/>
      <c r="G8" s="668"/>
      <c r="H8" s="668"/>
      <c r="I8" s="668"/>
      <c r="J8" s="668"/>
      <c r="K8" s="668"/>
      <c r="L8" s="668"/>
      <c r="M8" s="668"/>
      <c r="N8"/>
      <c r="O8"/>
      <c r="P8"/>
      <c r="Q8"/>
      <c r="R8"/>
      <c r="S8"/>
      <c r="T8"/>
      <c r="U8"/>
      <c r="V8"/>
      <c r="W8"/>
      <c r="X8"/>
      <c r="Y8"/>
      <c r="Z8"/>
      <c r="AA8"/>
      <c r="AB8"/>
    </row>
    <row r="9" spans="1:28" ht="24" customHeight="1">
      <c r="A9" s="652">
        <v>1</v>
      </c>
      <c r="B9" s="653">
        <v>1920255434</v>
      </c>
      <c r="C9" s="654" t="str">
        <f>VLOOKUP(B9,'[2]NOI SINH'!$B$6:$IS$65530,2,0)</f>
        <v>Thái Hàn</v>
      </c>
      <c r="D9" s="655" t="str">
        <f>VLOOKUP(B9,'[2]NOI SINH'!$B$6:$IS$65530,3,0)</f>
        <v>Ni</v>
      </c>
      <c r="E9" s="656" t="str">
        <f>VLOOKUP(B9,'[2]NOI SINH'!$B$6:$IS$65530,4,0)</f>
        <v>13/04/1991</v>
      </c>
      <c r="F9" s="657" t="str">
        <f>VLOOKUP(B9,'[2]NOI SINH'!$B$6:$IS$65530,6,0)</f>
        <v>Quảng Nam</v>
      </c>
      <c r="G9" s="657" t="str">
        <f>VLOOKUP(B9,'[2]NOI SINH'!$B$6:$IS$65530,7,0)</f>
        <v>Nữ</v>
      </c>
      <c r="H9" s="658">
        <f>VLOOKUP(B9,[2]D19KKT!$B$7:$IQ$53,123,0)</f>
        <v>52</v>
      </c>
      <c r="I9" s="61">
        <f>VLOOKUP(B9,[2]TH!$B$9:$FC$40,130,0)</f>
        <v>6.77</v>
      </c>
      <c r="J9" s="659">
        <f>VLOOKUP(B9,'[2]NOI SINH'!$B$6:$IS$65530,14,0)</f>
        <v>7.3</v>
      </c>
      <c r="K9" s="659">
        <f>VLOOKUP(B9,'[2]NOI SINH'!$B$6:$IS$65530,18,0)</f>
        <v>5.5</v>
      </c>
      <c r="L9" s="659">
        <f>VLOOKUP(B9,'[2]NOI SINH'!$B$6:$IS$65530,22,0)</f>
        <v>5.5</v>
      </c>
      <c r="M9" s="659">
        <f>VLOOKUP(B9,'[2]NOI SINH'!$B$6:$IS$65530,26,0)</f>
        <v>5.5</v>
      </c>
      <c r="N9" s="61">
        <f>VLOOKUP(B9,'[2]NOI SINH'!$B$6:$IS$65530,27,0)</f>
        <v>6.22</v>
      </c>
      <c r="O9" s="61">
        <f>VLOOKUP(B9,[2]D19KKT!$B$7:$IH$65520,118,0)</f>
        <v>6.73</v>
      </c>
      <c r="P9" s="660">
        <f>VLOOKUP(B9,[2]D19KKT!$B$7:$IH$65520,119,0)</f>
        <v>2.67</v>
      </c>
      <c r="Q9" s="661" t="str">
        <f>VLOOKUP(B9,'[2]NOI SINH'!$B$6:$IS$65530,36,0)</f>
        <v xml:space="preserve"> </v>
      </c>
      <c r="R9" s="661" t="str">
        <f>VLOOKUP(B9,'[2]NOI SINH'!$B$6:$IS$65530,40,0)</f>
        <v>Đ</v>
      </c>
      <c r="S9" s="661" t="str">
        <f>VLOOKUP(B9,'[2]NOI SINH'!$B$6:$IS$65530,31,0)</f>
        <v>Đ</v>
      </c>
      <c r="T9" s="661" t="str">
        <f>VLOOKUP(B9,'[2]NOI SINH'!$B$6:$IS$65530,32,0)</f>
        <v>Đ</v>
      </c>
      <c r="U9" s="662"/>
      <c r="V9" s="663" t="str">
        <f>W9</f>
        <v>Không được nhận bằng, không được tham dự Lễ. Không làm thủ tục nhận bằng. Cần cấp giấy tờ xin việc: xem thông báo sheet đầu tiên</v>
      </c>
      <c r="W9" s="734" t="s">
        <v>781</v>
      </c>
      <c r="X9"/>
      <c r="Y9"/>
      <c r="Z9"/>
      <c r="AA9"/>
      <c r="AB9"/>
    </row>
    <row r="10" spans="1:28" ht="21" customHeight="1">
      <c r="W10"/>
      <c r="X10"/>
      <c r="Y10"/>
      <c r="Z10"/>
      <c r="AA10"/>
      <c r="AB10"/>
    </row>
    <row r="11" spans="1:28" ht="21" customHeight="1">
      <c r="W11"/>
      <c r="X11"/>
      <c r="Y11"/>
      <c r="Z11"/>
      <c r="AA11"/>
      <c r="AB11"/>
    </row>
    <row r="12" spans="1:28" ht="21" customHeight="1">
      <c r="W12"/>
      <c r="X12"/>
      <c r="Y12"/>
      <c r="Z12"/>
      <c r="AA12"/>
      <c r="AB12"/>
    </row>
    <row r="13" spans="1:28" ht="21" customHeight="1">
      <c r="W13"/>
      <c r="X13"/>
      <c r="Y13"/>
      <c r="Z13"/>
      <c r="AA13"/>
      <c r="AB13"/>
    </row>
    <row r="14" spans="1:28" ht="21" customHeight="1">
      <c r="W14"/>
      <c r="X14"/>
      <c r="Y14"/>
      <c r="Z14"/>
      <c r="AA14"/>
      <c r="AB14"/>
    </row>
  </sheetData>
  <mergeCells count="21">
    <mergeCell ref="G5:G7"/>
    <mergeCell ref="A5:A7"/>
    <mergeCell ref="B5:B7"/>
    <mergeCell ref="C5:D7"/>
    <mergeCell ref="E5:E7"/>
    <mergeCell ref="F5:F7"/>
    <mergeCell ref="H5:H7"/>
    <mergeCell ref="I5:I7"/>
    <mergeCell ref="J5:N5"/>
    <mergeCell ref="O5:P6"/>
    <mergeCell ref="Q5:Q7"/>
    <mergeCell ref="S5:S7"/>
    <mergeCell ref="T5:T7"/>
    <mergeCell ref="U5:U7"/>
    <mergeCell ref="V5:V7"/>
    <mergeCell ref="J6:J7"/>
    <mergeCell ref="K6:K7"/>
    <mergeCell ref="L6:L7"/>
    <mergeCell ref="M6:M7"/>
    <mergeCell ref="N6:N7"/>
    <mergeCell ref="R5:R7"/>
  </mergeCells>
  <conditionalFormatting sqref="J9:N9">
    <cfRule type="cellIs" dxfId="117" priority="24" stopIfTrue="1" operator="lessThan">
      <formula>5.5</formula>
    </cfRule>
  </conditionalFormatting>
  <conditionalFormatting sqref="V9">
    <cfRule type="cellIs" dxfId="116" priority="23" operator="between">
      <formula>0</formula>
      <formula>3.9</formula>
    </cfRule>
  </conditionalFormatting>
  <conditionalFormatting sqref="Q9:R9 V9">
    <cfRule type="cellIs" dxfId="115" priority="22" operator="lessThan">
      <formula>5</formula>
    </cfRule>
  </conditionalFormatting>
  <conditionalFormatting sqref="Q9:R9 V9">
    <cfRule type="cellIs" dxfId="114" priority="21" stopIfTrue="1" operator="notEqual">
      <formula>"CNTN"</formula>
    </cfRule>
  </conditionalFormatting>
  <conditionalFormatting sqref="Q9:R9">
    <cfRule type="notContainsBlanks" dxfId="113" priority="19" stopIfTrue="1">
      <formula>LEN(TRIM(Q9))&gt;0</formula>
    </cfRule>
    <cfRule type="cellIs" dxfId="112" priority="20" operator="between">
      <formula>0</formula>
      <formula>3.9</formula>
    </cfRule>
  </conditionalFormatting>
  <conditionalFormatting sqref="Q9:T9">
    <cfRule type="notContainsBlanks" priority="18" stopIfTrue="1">
      <formula>LEN(TRIM(Q9))&gt;0</formula>
    </cfRule>
  </conditionalFormatting>
  <conditionalFormatting sqref="S9:T9">
    <cfRule type="cellIs" dxfId="111" priority="17" stopIfTrue="1" operator="equal">
      <formula>0</formula>
    </cfRule>
  </conditionalFormatting>
  <pageMargins left="0.11811023622047245" right="0" top="7.874015748031496E-2" bottom="0" header="0" footer="0"/>
  <pageSetup paperSize="9" orientation="landscape" r:id="rId1"/>
  <headerFooter>
    <oddFooter>&amp;R&amp;P&amp;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4:O7"/>
  <sheetViews>
    <sheetView workbookViewId="0">
      <selection activeCell="C7" sqref="C7"/>
    </sheetView>
  </sheetViews>
  <sheetFormatPr defaultColWidth="16.5703125" defaultRowHeight="19.5"/>
  <cols>
    <col min="1" max="1" width="3.28515625" style="899" customWidth="1"/>
    <col min="2" max="4" width="16.5703125" style="899"/>
    <col min="5" max="5" width="15.7109375" style="899" customWidth="1"/>
    <col min="6" max="6" width="31.7109375" style="899" customWidth="1"/>
    <col min="7" max="16384" width="16.5703125" style="899"/>
  </cols>
  <sheetData>
    <row r="4" spans="2:15">
      <c r="B4" s="897">
        <v>1826268336</v>
      </c>
      <c r="C4" s="897" t="s">
        <v>58</v>
      </c>
      <c r="D4" s="897" t="s">
        <v>249</v>
      </c>
      <c r="E4" s="897" t="s">
        <v>836</v>
      </c>
      <c r="F4" s="898" t="s">
        <v>838</v>
      </c>
      <c r="G4" s="897" t="s">
        <v>839</v>
      </c>
      <c r="H4" s="897"/>
      <c r="I4" s="897"/>
      <c r="J4" s="897"/>
      <c r="K4" s="897"/>
      <c r="L4" s="897"/>
      <c r="M4" s="897"/>
      <c r="N4" s="897"/>
      <c r="O4" s="897"/>
    </row>
    <row r="5" spans="2:15">
      <c r="B5" s="897">
        <v>1826268565</v>
      </c>
      <c r="C5" s="897" t="s">
        <v>840</v>
      </c>
      <c r="D5" s="897" t="s">
        <v>841</v>
      </c>
      <c r="E5" s="897" t="s">
        <v>842</v>
      </c>
      <c r="F5" s="898" t="s">
        <v>843</v>
      </c>
      <c r="G5" s="897" t="s">
        <v>839</v>
      </c>
      <c r="H5" s="897"/>
      <c r="I5" s="897"/>
      <c r="J5" s="897"/>
      <c r="K5" s="897"/>
      <c r="L5" s="897"/>
      <c r="M5" s="897"/>
      <c r="N5" s="897"/>
      <c r="O5" s="897"/>
    </row>
    <row r="6" spans="2:15">
      <c r="B6" s="897">
        <v>178322663</v>
      </c>
      <c r="C6" s="897" t="s">
        <v>844</v>
      </c>
      <c r="D6" s="897" t="s">
        <v>374</v>
      </c>
      <c r="E6" s="897" t="s">
        <v>845</v>
      </c>
      <c r="F6" s="898" t="s">
        <v>843</v>
      </c>
      <c r="G6" s="897" t="s">
        <v>839</v>
      </c>
      <c r="H6" s="897"/>
      <c r="I6" s="897"/>
      <c r="J6" s="897"/>
      <c r="K6" s="897"/>
      <c r="L6" s="897"/>
      <c r="M6" s="897"/>
      <c r="N6" s="897"/>
      <c r="O6" s="897"/>
    </row>
    <row r="7" spans="2:15">
      <c r="B7" s="897">
        <v>1826268695</v>
      </c>
      <c r="C7" s="897" t="s">
        <v>152</v>
      </c>
      <c r="D7" s="897" t="s">
        <v>846</v>
      </c>
      <c r="E7" s="897" t="s">
        <v>847</v>
      </c>
      <c r="F7" s="898" t="s">
        <v>843</v>
      </c>
      <c r="G7" s="897" t="s">
        <v>839</v>
      </c>
      <c r="I7" s="897"/>
      <c r="J7" s="897"/>
      <c r="K7" s="897"/>
      <c r="L7" s="897"/>
      <c r="M7" s="897"/>
      <c r="N7" s="897"/>
      <c r="O7" s="89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J36"/>
  <sheetViews>
    <sheetView zoomScale="85" zoomScaleNormal="85" workbookViewId="0">
      <pane xSplit="4" ySplit="8" topLeftCell="E9" activePane="bottomRight" state="frozen"/>
      <selection activeCell="F15" sqref="F15"/>
      <selection pane="topRight" activeCell="F15" sqref="F15"/>
      <selection pane="bottomLeft" activeCell="F15" sqref="F15"/>
      <selection pane="bottomRight" activeCell="V9" sqref="V9"/>
    </sheetView>
  </sheetViews>
  <sheetFormatPr defaultRowHeight="15"/>
  <cols>
    <col min="1" max="1" width="4" style="746" customWidth="1"/>
    <col min="2" max="2" width="10.140625" style="753" customWidth="1"/>
    <col min="3" max="3" width="16.140625" style="746" customWidth="1"/>
    <col min="4" max="4" width="6" style="746" customWidth="1"/>
    <col min="5" max="5" width="9.28515625" style="751" customWidth="1"/>
    <col min="6" max="6" width="9.7109375" style="746" customWidth="1"/>
    <col min="7" max="7" width="5.42578125" style="746" customWidth="1"/>
    <col min="8" max="8" width="5.28515625" style="746" customWidth="1"/>
    <col min="9" max="11" width="4.5703125" style="746" customWidth="1"/>
    <col min="12" max="13" width="4.5703125" style="749" customWidth="1"/>
    <col min="14" max="14" width="4.85546875" style="749" customWidth="1"/>
    <col min="15" max="15" width="5.140625" style="749" customWidth="1"/>
    <col min="16" max="17" width="3.140625" style="749" customWidth="1"/>
    <col min="18" max="18" width="3.5703125" style="749" customWidth="1"/>
    <col min="19" max="19" width="3.140625" style="749" customWidth="1"/>
    <col min="20" max="20" width="14.140625" style="750" customWidth="1"/>
    <col min="21" max="21" width="9" style="746" customWidth="1"/>
    <col min="22" max="36" width="8" style="746" customWidth="1"/>
    <col min="37" max="249" width="9.140625" style="746"/>
    <col min="250" max="250" width="4" style="746" customWidth="1"/>
    <col min="251" max="251" width="10.140625" style="746" customWidth="1"/>
    <col min="252" max="252" width="16.140625" style="746" customWidth="1"/>
    <col min="253" max="253" width="6" style="746" customWidth="1"/>
    <col min="254" max="254" width="9.28515625" style="746" customWidth="1"/>
    <col min="255" max="255" width="9.7109375" style="746" customWidth="1"/>
    <col min="256" max="256" width="5.42578125" style="746" customWidth="1"/>
    <col min="257" max="257" width="5.28515625" style="746" customWidth="1"/>
    <col min="258" max="262" width="4.5703125" style="746" customWidth="1"/>
    <col min="263" max="263" width="4.85546875" style="746" customWidth="1"/>
    <col min="264" max="264" width="5.140625" style="746" customWidth="1"/>
    <col min="265" max="266" width="3.140625" style="746" customWidth="1"/>
    <col min="267" max="267" width="3.5703125" style="746" customWidth="1"/>
    <col min="268" max="268" width="3.140625" style="746" customWidth="1"/>
    <col min="269" max="269" width="14.140625" style="746" customWidth="1"/>
    <col min="270" max="270" width="9" style="746" customWidth="1"/>
    <col min="271" max="271" width="11" style="746" customWidth="1"/>
    <col min="272" max="292" width="8" style="746" customWidth="1"/>
    <col min="293" max="505" width="9.140625" style="746"/>
    <col min="506" max="506" width="4" style="746" customWidth="1"/>
    <col min="507" max="507" width="10.140625" style="746" customWidth="1"/>
    <col min="508" max="508" width="16.140625" style="746" customWidth="1"/>
    <col min="509" max="509" width="6" style="746" customWidth="1"/>
    <col min="510" max="510" width="9.28515625" style="746" customWidth="1"/>
    <col min="511" max="511" width="9.7109375" style="746" customWidth="1"/>
    <col min="512" max="512" width="5.42578125" style="746" customWidth="1"/>
    <col min="513" max="513" width="5.28515625" style="746" customWidth="1"/>
    <col min="514" max="518" width="4.5703125" style="746" customWidth="1"/>
    <col min="519" max="519" width="4.85546875" style="746" customWidth="1"/>
    <col min="520" max="520" width="5.140625" style="746" customWidth="1"/>
    <col min="521" max="522" width="3.140625" style="746" customWidth="1"/>
    <col min="523" max="523" width="3.5703125" style="746" customWidth="1"/>
    <col min="524" max="524" width="3.140625" style="746" customWidth="1"/>
    <col min="525" max="525" width="14.140625" style="746" customWidth="1"/>
    <col min="526" max="526" width="9" style="746" customWidth="1"/>
    <col min="527" max="527" width="11" style="746" customWidth="1"/>
    <col min="528" max="548" width="8" style="746" customWidth="1"/>
    <col min="549" max="761" width="9.140625" style="746"/>
    <col min="762" max="762" width="4" style="746" customWidth="1"/>
    <col min="763" max="763" width="10.140625" style="746" customWidth="1"/>
    <col min="764" max="764" width="16.140625" style="746" customWidth="1"/>
    <col min="765" max="765" width="6" style="746" customWidth="1"/>
    <col min="766" max="766" width="9.28515625" style="746" customWidth="1"/>
    <col min="767" max="767" width="9.7109375" style="746" customWidth="1"/>
    <col min="768" max="768" width="5.42578125" style="746" customWidth="1"/>
    <col min="769" max="769" width="5.28515625" style="746" customWidth="1"/>
    <col min="770" max="774" width="4.5703125" style="746" customWidth="1"/>
    <col min="775" max="775" width="4.85546875" style="746" customWidth="1"/>
    <col min="776" max="776" width="5.140625" style="746" customWidth="1"/>
    <col min="777" max="778" width="3.140625" style="746" customWidth="1"/>
    <col min="779" max="779" width="3.5703125" style="746" customWidth="1"/>
    <col min="780" max="780" width="3.140625" style="746" customWidth="1"/>
    <col min="781" max="781" width="14.140625" style="746" customWidth="1"/>
    <col min="782" max="782" width="9" style="746" customWidth="1"/>
    <col min="783" max="783" width="11" style="746" customWidth="1"/>
    <col min="784" max="804" width="8" style="746" customWidth="1"/>
    <col min="805" max="1017" width="9.140625" style="746"/>
    <col min="1018" max="1018" width="4" style="746" customWidth="1"/>
    <col min="1019" max="1019" width="10.140625" style="746" customWidth="1"/>
    <col min="1020" max="1020" width="16.140625" style="746" customWidth="1"/>
    <col min="1021" max="1021" width="6" style="746" customWidth="1"/>
    <col min="1022" max="1022" width="9.28515625" style="746" customWidth="1"/>
    <col min="1023" max="1023" width="9.7109375" style="746" customWidth="1"/>
    <col min="1024" max="1024" width="5.42578125" style="746" customWidth="1"/>
    <col min="1025" max="1025" width="5.28515625" style="746" customWidth="1"/>
    <col min="1026" max="1030" width="4.5703125" style="746" customWidth="1"/>
    <col min="1031" max="1031" width="4.85546875" style="746" customWidth="1"/>
    <col min="1032" max="1032" width="5.140625" style="746" customWidth="1"/>
    <col min="1033" max="1034" width="3.140625" style="746" customWidth="1"/>
    <col min="1035" max="1035" width="3.5703125" style="746" customWidth="1"/>
    <col min="1036" max="1036" width="3.140625" style="746" customWidth="1"/>
    <col min="1037" max="1037" width="14.140625" style="746" customWidth="1"/>
    <col min="1038" max="1038" width="9" style="746" customWidth="1"/>
    <col min="1039" max="1039" width="11" style="746" customWidth="1"/>
    <col min="1040" max="1060" width="8" style="746" customWidth="1"/>
    <col min="1061" max="1273" width="9.140625" style="746"/>
    <col min="1274" max="1274" width="4" style="746" customWidth="1"/>
    <col min="1275" max="1275" width="10.140625" style="746" customWidth="1"/>
    <col min="1276" max="1276" width="16.140625" style="746" customWidth="1"/>
    <col min="1277" max="1277" width="6" style="746" customWidth="1"/>
    <col min="1278" max="1278" width="9.28515625" style="746" customWidth="1"/>
    <col min="1279" max="1279" width="9.7109375" style="746" customWidth="1"/>
    <col min="1280" max="1280" width="5.42578125" style="746" customWidth="1"/>
    <col min="1281" max="1281" width="5.28515625" style="746" customWidth="1"/>
    <col min="1282" max="1286" width="4.5703125" style="746" customWidth="1"/>
    <col min="1287" max="1287" width="4.85546875" style="746" customWidth="1"/>
    <col min="1288" max="1288" width="5.140625" style="746" customWidth="1"/>
    <col min="1289" max="1290" width="3.140625" style="746" customWidth="1"/>
    <col min="1291" max="1291" width="3.5703125" style="746" customWidth="1"/>
    <col min="1292" max="1292" width="3.140625" style="746" customWidth="1"/>
    <col min="1293" max="1293" width="14.140625" style="746" customWidth="1"/>
    <col min="1294" max="1294" width="9" style="746" customWidth="1"/>
    <col min="1295" max="1295" width="11" style="746" customWidth="1"/>
    <col min="1296" max="1316" width="8" style="746" customWidth="1"/>
    <col min="1317" max="1529" width="9.140625" style="746"/>
    <col min="1530" max="1530" width="4" style="746" customWidth="1"/>
    <col min="1531" max="1531" width="10.140625" style="746" customWidth="1"/>
    <col min="1532" max="1532" width="16.140625" style="746" customWidth="1"/>
    <col min="1533" max="1533" width="6" style="746" customWidth="1"/>
    <col min="1534" max="1534" width="9.28515625" style="746" customWidth="1"/>
    <col min="1535" max="1535" width="9.7109375" style="746" customWidth="1"/>
    <col min="1536" max="1536" width="5.42578125" style="746" customWidth="1"/>
    <col min="1537" max="1537" width="5.28515625" style="746" customWidth="1"/>
    <col min="1538" max="1542" width="4.5703125" style="746" customWidth="1"/>
    <col min="1543" max="1543" width="4.85546875" style="746" customWidth="1"/>
    <col min="1544" max="1544" width="5.140625" style="746" customWidth="1"/>
    <col min="1545" max="1546" width="3.140625" style="746" customWidth="1"/>
    <col min="1547" max="1547" width="3.5703125" style="746" customWidth="1"/>
    <col min="1548" max="1548" width="3.140625" style="746" customWidth="1"/>
    <col min="1549" max="1549" width="14.140625" style="746" customWidth="1"/>
    <col min="1550" max="1550" width="9" style="746" customWidth="1"/>
    <col min="1551" max="1551" width="11" style="746" customWidth="1"/>
    <col min="1552" max="1572" width="8" style="746" customWidth="1"/>
    <col min="1573" max="1785" width="9.140625" style="746"/>
    <col min="1786" max="1786" width="4" style="746" customWidth="1"/>
    <col min="1787" max="1787" width="10.140625" style="746" customWidth="1"/>
    <col min="1788" max="1788" width="16.140625" style="746" customWidth="1"/>
    <col min="1789" max="1789" width="6" style="746" customWidth="1"/>
    <col min="1790" max="1790" width="9.28515625" style="746" customWidth="1"/>
    <col min="1791" max="1791" width="9.7109375" style="746" customWidth="1"/>
    <col min="1792" max="1792" width="5.42578125" style="746" customWidth="1"/>
    <col min="1793" max="1793" width="5.28515625" style="746" customWidth="1"/>
    <col min="1794" max="1798" width="4.5703125" style="746" customWidth="1"/>
    <col min="1799" max="1799" width="4.85546875" style="746" customWidth="1"/>
    <col min="1800" max="1800" width="5.140625" style="746" customWidth="1"/>
    <col min="1801" max="1802" width="3.140625" style="746" customWidth="1"/>
    <col min="1803" max="1803" width="3.5703125" style="746" customWidth="1"/>
    <col min="1804" max="1804" width="3.140625" style="746" customWidth="1"/>
    <col min="1805" max="1805" width="14.140625" style="746" customWidth="1"/>
    <col min="1806" max="1806" width="9" style="746" customWidth="1"/>
    <col min="1807" max="1807" width="11" style="746" customWidth="1"/>
    <col min="1808" max="1828" width="8" style="746" customWidth="1"/>
    <col min="1829" max="2041" width="9.140625" style="746"/>
    <col min="2042" max="2042" width="4" style="746" customWidth="1"/>
    <col min="2043" max="2043" width="10.140625" style="746" customWidth="1"/>
    <col min="2044" max="2044" width="16.140625" style="746" customWidth="1"/>
    <col min="2045" max="2045" width="6" style="746" customWidth="1"/>
    <col min="2046" max="2046" width="9.28515625" style="746" customWidth="1"/>
    <col min="2047" max="2047" width="9.7109375" style="746" customWidth="1"/>
    <col min="2048" max="2048" width="5.42578125" style="746" customWidth="1"/>
    <col min="2049" max="2049" width="5.28515625" style="746" customWidth="1"/>
    <col min="2050" max="2054" width="4.5703125" style="746" customWidth="1"/>
    <col min="2055" max="2055" width="4.85546875" style="746" customWidth="1"/>
    <col min="2056" max="2056" width="5.140625" style="746" customWidth="1"/>
    <col min="2057" max="2058" width="3.140625" style="746" customWidth="1"/>
    <col min="2059" max="2059" width="3.5703125" style="746" customWidth="1"/>
    <col min="2060" max="2060" width="3.140625" style="746" customWidth="1"/>
    <col min="2061" max="2061" width="14.140625" style="746" customWidth="1"/>
    <col min="2062" max="2062" width="9" style="746" customWidth="1"/>
    <col min="2063" max="2063" width="11" style="746" customWidth="1"/>
    <col min="2064" max="2084" width="8" style="746" customWidth="1"/>
    <col min="2085" max="2297" width="9.140625" style="746"/>
    <col min="2298" max="2298" width="4" style="746" customWidth="1"/>
    <col min="2299" max="2299" width="10.140625" style="746" customWidth="1"/>
    <col min="2300" max="2300" width="16.140625" style="746" customWidth="1"/>
    <col min="2301" max="2301" width="6" style="746" customWidth="1"/>
    <col min="2302" max="2302" width="9.28515625" style="746" customWidth="1"/>
    <col min="2303" max="2303" width="9.7109375" style="746" customWidth="1"/>
    <col min="2304" max="2304" width="5.42578125" style="746" customWidth="1"/>
    <col min="2305" max="2305" width="5.28515625" style="746" customWidth="1"/>
    <col min="2306" max="2310" width="4.5703125" style="746" customWidth="1"/>
    <col min="2311" max="2311" width="4.85546875" style="746" customWidth="1"/>
    <col min="2312" max="2312" width="5.140625" style="746" customWidth="1"/>
    <col min="2313" max="2314" width="3.140625" style="746" customWidth="1"/>
    <col min="2315" max="2315" width="3.5703125" style="746" customWidth="1"/>
    <col min="2316" max="2316" width="3.140625" style="746" customWidth="1"/>
    <col min="2317" max="2317" width="14.140625" style="746" customWidth="1"/>
    <col min="2318" max="2318" width="9" style="746" customWidth="1"/>
    <col min="2319" max="2319" width="11" style="746" customWidth="1"/>
    <col min="2320" max="2340" width="8" style="746" customWidth="1"/>
    <col min="2341" max="2553" width="9.140625" style="746"/>
    <col min="2554" max="2554" width="4" style="746" customWidth="1"/>
    <col min="2555" max="2555" width="10.140625" style="746" customWidth="1"/>
    <col min="2556" max="2556" width="16.140625" style="746" customWidth="1"/>
    <col min="2557" max="2557" width="6" style="746" customWidth="1"/>
    <col min="2558" max="2558" width="9.28515625" style="746" customWidth="1"/>
    <col min="2559" max="2559" width="9.7109375" style="746" customWidth="1"/>
    <col min="2560" max="2560" width="5.42578125" style="746" customWidth="1"/>
    <col min="2561" max="2561" width="5.28515625" style="746" customWidth="1"/>
    <col min="2562" max="2566" width="4.5703125" style="746" customWidth="1"/>
    <col min="2567" max="2567" width="4.85546875" style="746" customWidth="1"/>
    <col min="2568" max="2568" width="5.140625" style="746" customWidth="1"/>
    <col min="2569" max="2570" width="3.140625" style="746" customWidth="1"/>
    <col min="2571" max="2571" width="3.5703125" style="746" customWidth="1"/>
    <col min="2572" max="2572" width="3.140625" style="746" customWidth="1"/>
    <col min="2573" max="2573" width="14.140625" style="746" customWidth="1"/>
    <col min="2574" max="2574" width="9" style="746" customWidth="1"/>
    <col min="2575" max="2575" width="11" style="746" customWidth="1"/>
    <col min="2576" max="2596" width="8" style="746" customWidth="1"/>
    <col min="2597" max="2809" width="9.140625" style="746"/>
    <col min="2810" max="2810" width="4" style="746" customWidth="1"/>
    <col min="2811" max="2811" width="10.140625" style="746" customWidth="1"/>
    <col min="2812" max="2812" width="16.140625" style="746" customWidth="1"/>
    <col min="2813" max="2813" width="6" style="746" customWidth="1"/>
    <col min="2814" max="2814" width="9.28515625" style="746" customWidth="1"/>
    <col min="2815" max="2815" width="9.7109375" style="746" customWidth="1"/>
    <col min="2816" max="2816" width="5.42578125" style="746" customWidth="1"/>
    <col min="2817" max="2817" width="5.28515625" style="746" customWidth="1"/>
    <col min="2818" max="2822" width="4.5703125" style="746" customWidth="1"/>
    <col min="2823" max="2823" width="4.85546875" style="746" customWidth="1"/>
    <col min="2824" max="2824" width="5.140625" style="746" customWidth="1"/>
    <col min="2825" max="2826" width="3.140625" style="746" customWidth="1"/>
    <col min="2827" max="2827" width="3.5703125" style="746" customWidth="1"/>
    <col min="2828" max="2828" width="3.140625" style="746" customWidth="1"/>
    <col min="2829" max="2829" width="14.140625" style="746" customWidth="1"/>
    <col min="2830" max="2830" width="9" style="746" customWidth="1"/>
    <col min="2831" max="2831" width="11" style="746" customWidth="1"/>
    <col min="2832" max="2852" width="8" style="746" customWidth="1"/>
    <col min="2853" max="3065" width="9.140625" style="746"/>
    <col min="3066" max="3066" width="4" style="746" customWidth="1"/>
    <col min="3067" max="3067" width="10.140625" style="746" customWidth="1"/>
    <col min="3068" max="3068" width="16.140625" style="746" customWidth="1"/>
    <col min="3069" max="3069" width="6" style="746" customWidth="1"/>
    <col min="3070" max="3070" width="9.28515625" style="746" customWidth="1"/>
    <col min="3071" max="3071" width="9.7109375" style="746" customWidth="1"/>
    <col min="3072" max="3072" width="5.42578125" style="746" customWidth="1"/>
    <col min="3073" max="3073" width="5.28515625" style="746" customWidth="1"/>
    <col min="3074" max="3078" width="4.5703125" style="746" customWidth="1"/>
    <col min="3079" max="3079" width="4.85546875" style="746" customWidth="1"/>
    <col min="3080" max="3080" width="5.140625" style="746" customWidth="1"/>
    <col min="3081" max="3082" width="3.140625" style="746" customWidth="1"/>
    <col min="3083" max="3083" width="3.5703125" style="746" customWidth="1"/>
    <col min="3084" max="3084" width="3.140625" style="746" customWidth="1"/>
    <col min="3085" max="3085" width="14.140625" style="746" customWidth="1"/>
    <col min="3086" max="3086" width="9" style="746" customWidth="1"/>
    <col min="3087" max="3087" width="11" style="746" customWidth="1"/>
    <col min="3088" max="3108" width="8" style="746" customWidth="1"/>
    <col min="3109" max="3321" width="9.140625" style="746"/>
    <col min="3322" max="3322" width="4" style="746" customWidth="1"/>
    <col min="3323" max="3323" width="10.140625" style="746" customWidth="1"/>
    <col min="3324" max="3324" width="16.140625" style="746" customWidth="1"/>
    <col min="3325" max="3325" width="6" style="746" customWidth="1"/>
    <col min="3326" max="3326" width="9.28515625" style="746" customWidth="1"/>
    <col min="3327" max="3327" width="9.7109375" style="746" customWidth="1"/>
    <col min="3328" max="3328" width="5.42578125" style="746" customWidth="1"/>
    <col min="3329" max="3329" width="5.28515625" style="746" customWidth="1"/>
    <col min="3330" max="3334" width="4.5703125" style="746" customWidth="1"/>
    <col min="3335" max="3335" width="4.85546875" style="746" customWidth="1"/>
    <col min="3336" max="3336" width="5.140625" style="746" customWidth="1"/>
    <col min="3337" max="3338" width="3.140625" style="746" customWidth="1"/>
    <col min="3339" max="3339" width="3.5703125" style="746" customWidth="1"/>
    <col min="3340" max="3340" width="3.140625" style="746" customWidth="1"/>
    <col min="3341" max="3341" width="14.140625" style="746" customWidth="1"/>
    <col min="3342" max="3342" width="9" style="746" customWidth="1"/>
    <col min="3343" max="3343" width="11" style="746" customWidth="1"/>
    <col min="3344" max="3364" width="8" style="746" customWidth="1"/>
    <col min="3365" max="3577" width="9.140625" style="746"/>
    <col min="3578" max="3578" width="4" style="746" customWidth="1"/>
    <col min="3579" max="3579" width="10.140625" style="746" customWidth="1"/>
    <col min="3580" max="3580" width="16.140625" style="746" customWidth="1"/>
    <col min="3581" max="3581" width="6" style="746" customWidth="1"/>
    <col min="3582" max="3582" width="9.28515625" style="746" customWidth="1"/>
    <col min="3583" max="3583" width="9.7109375" style="746" customWidth="1"/>
    <col min="3584" max="3584" width="5.42578125" style="746" customWidth="1"/>
    <col min="3585" max="3585" width="5.28515625" style="746" customWidth="1"/>
    <col min="3586" max="3590" width="4.5703125" style="746" customWidth="1"/>
    <col min="3591" max="3591" width="4.85546875" style="746" customWidth="1"/>
    <col min="3592" max="3592" width="5.140625" style="746" customWidth="1"/>
    <col min="3593" max="3594" width="3.140625" style="746" customWidth="1"/>
    <col min="3595" max="3595" width="3.5703125" style="746" customWidth="1"/>
    <col min="3596" max="3596" width="3.140625" style="746" customWidth="1"/>
    <col min="3597" max="3597" width="14.140625" style="746" customWidth="1"/>
    <col min="3598" max="3598" width="9" style="746" customWidth="1"/>
    <col min="3599" max="3599" width="11" style="746" customWidth="1"/>
    <col min="3600" max="3620" width="8" style="746" customWidth="1"/>
    <col min="3621" max="3833" width="9.140625" style="746"/>
    <col min="3834" max="3834" width="4" style="746" customWidth="1"/>
    <col min="3835" max="3835" width="10.140625" style="746" customWidth="1"/>
    <col min="3836" max="3836" width="16.140625" style="746" customWidth="1"/>
    <col min="3837" max="3837" width="6" style="746" customWidth="1"/>
    <col min="3838" max="3838" width="9.28515625" style="746" customWidth="1"/>
    <col min="3839" max="3839" width="9.7109375" style="746" customWidth="1"/>
    <col min="3840" max="3840" width="5.42578125" style="746" customWidth="1"/>
    <col min="3841" max="3841" width="5.28515625" style="746" customWidth="1"/>
    <col min="3842" max="3846" width="4.5703125" style="746" customWidth="1"/>
    <col min="3847" max="3847" width="4.85546875" style="746" customWidth="1"/>
    <col min="3848" max="3848" width="5.140625" style="746" customWidth="1"/>
    <col min="3849" max="3850" width="3.140625" style="746" customWidth="1"/>
    <col min="3851" max="3851" width="3.5703125" style="746" customWidth="1"/>
    <col min="3852" max="3852" width="3.140625" style="746" customWidth="1"/>
    <col min="3853" max="3853" width="14.140625" style="746" customWidth="1"/>
    <col min="3854" max="3854" width="9" style="746" customWidth="1"/>
    <col min="3855" max="3855" width="11" style="746" customWidth="1"/>
    <col min="3856" max="3876" width="8" style="746" customWidth="1"/>
    <col min="3877" max="4089" width="9.140625" style="746"/>
    <col min="4090" max="4090" width="4" style="746" customWidth="1"/>
    <col min="4091" max="4091" width="10.140625" style="746" customWidth="1"/>
    <col min="4092" max="4092" width="16.140625" style="746" customWidth="1"/>
    <col min="4093" max="4093" width="6" style="746" customWidth="1"/>
    <col min="4094" max="4094" width="9.28515625" style="746" customWidth="1"/>
    <col min="4095" max="4095" width="9.7109375" style="746" customWidth="1"/>
    <col min="4096" max="4096" width="5.42578125" style="746" customWidth="1"/>
    <col min="4097" max="4097" width="5.28515625" style="746" customWidth="1"/>
    <col min="4098" max="4102" width="4.5703125" style="746" customWidth="1"/>
    <col min="4103" max="4103" width="4.85546875" style="746" customWidth="1"/>
    <col min="4104" max="4104" width="5.140625" style="746" customWidth="1"/>
    <col min="4105" max="4106" width="3.140625" style="746" customWidth="1"/>
    <col min="4107" max="4107" width="3.5703125" style="746" customWidth="1"/>
    <col min="4108" max="4108" width="3.140625" style="746" customWidth="1"/>
    <col min="4109" max="4109" width="14.140625" style="746" customWidth="1"/>
    <col min="4110" max="4110" width="9" style="746" customWidth="1"/>
    <col min="4111" max="4111" width="11" style="746" customWidth="1"/>
    <col min="4112" max="4132" width="8" style="746" customWidth="1"/>
    <col min="4133" max="4345" width="9.140625" style="746"/>
    <col min="4346" max="4346" width="4" style="746" customWidth="1"/>
    <col min="4347" max="4347" width="10.140625" style="746" customWidth="1"/>
    <col min="4348" max="4348" width="16.140625" style="746" customWidth="1"/>
    <col min="4349" max="4349" width="6" style="746" customWidth="1"/>
    <col min="4350" max="4350" width="9.28515625" style="746" customWidth="1"/>
    <col min="4351" max="4351" width="9.7109375" style="746" customWidth="1"/>
    <col min="4352" max="4352" width="5.42578125" style="746" customWidth="1"/>
    <col min="4353" max="4353" width="5.28515625" style="746" customWidth="1"/>
    <col min="4354" max="4358" width="4.5703125" style="746" customWidth="1"/>
    <col min="4359" max="4359" width="4.85546875" style="746" customWidth="1"/>
    <col min="4360" max="4360" width="5.140625" style="746" customWidth="1"/>
    <col min="4361" max="4362" width="3.140625" style="746" customWidth="1"/>
    <col min="4363" max="4363" width="3.5703125" style="746" customWidth="1"/>
    <col min="4364" max="4364" width="3.140625" style="746" customWidth="1"/>
    <col min="4365" max="4365" width="14.140625" style="746" customWidth="1"/>
    <col min="4366" max="4366" width="9" style="746" customWidth="1"/>
    <col min="4367" max="4367" width="11" style="746" customWidth="1"/>
    <col min="4368" max="4388" width="8" style="746" customWidth="1"/>
    <col min="4389" max="4601" width="9.140625" style="746"/>
    <col min="4602" max="4602" width="4" style="746" customWidth="1"/>
    <col min="4603" max="4603" width="10.140625" style="746" customWidth="1"/>
    <col min="4604" max="4604" width="16.140625" style="746" customWidth="1"/>
    <col min="4605" max="4605" width="6" style="746" customWidth="1"/>
    <col min="4606" max="4606" width="9.28515625" style="746" customWidth="1"/>
    <col min="4607" max="4607" width="9.7109375" style="746" customWidth="1"/>
    <col min="4608" max="4608" width="5.42578125" style="746" customWidth="1"/>
    <col min="4609" max="4609" width="5.28515625" style="746" customWidth="1"/>
    <col min="4610" max="4614" width="4.5703125" style="746" customWidth="1"/>
    <col min="4615" max="4615" width="4.85546875" style="746" customWidth="1"/>
    <col min="4616" max="4616" width="5.140625" style="746" customWidth="1"/>
    <col min="4617" max="4618" width="3.140625" style="746" customWidth="1"/>
    <col min="4619" max="4619" width="3.5703125" style="746" customWidth="1"/>
    <col min="4620" max="4620" width="3.140625" style="746" customWidth="1"/>
    <col min="4621" max="4621" width="14.140625" style="746" customWidth="1"/>
    <col min="4622" max="4622" width="9" style="746" customWidth="1"/>
    <col min="4623" max="4623" width="11" style="746" customWidth="1"/>
    <col min="4624" max="4644" width="8" style="746" customWidth="1"/>
    <col min="4645" max="4857" width="9.140625" style="746"/>
    <col min="4858" max="4858" width="4" style="746" customWidth="1"/>
    <col min="4859" max="4859" width="10.140625" style="746" customWidth="1"/>
    <col min="4860" max="4860" width="16.140625" style="746" customWidth="1"/>
    <col min="4861" max="4861" width="6" style="746" customWidth="1"/>
    <col min="4862" max="4862" width="9.28515625" style="746" customWidth="1"/>
    <col min="4863" max="4863" width="9.7109375" style="746" customWidth="1"/>
    <col min="4864" max="4864" width="5.42578125" style="746" customWidth="1"/>
    <col min="4865" max="4865" width="5.28515625" style="746" customWidth="1"/>
    <col min="4866" max="4870" width="4.5703125" style="746" customWidth="1"/>
    <col min="4871" max="4871" width="4.85546875" style="746" customWidth="1"/>
    <col min="4872" max="4872" width="5.140625" style="746" customWidth="1"/>
    <col min="4873" max="4874" width="3.140625" style="746" customWidth="1"/>
    <col min="4875" max="4875" width="3.5703125" style="746" customWidth="1"/>
    <col min="4876" max="4876" width="3.140625" style="746" customWidth="1"/>
    <col min="4877" max="4877" width="14.140625" style="746" customWidth="1"/>
    <col min="4878" max="4878" width="9" style="746" customWidth="1"/>
    <col min="4879" max="4879" width="11" style="746" customWidth="1"/>
    <col min="4880" max="4900" width="8" style="746" customWidth="1"/>
    <col min="4901" max="5113" width="9.140625" style="746"/>
    <col min="5114" max="5114" width="4" style="746" customWidth="1"/>
    <col min="5115" max="5115" width="10.140625" style="746" customWidth="1"/>
    <col min="5116" max="5116" width="16.140625" style="746" customWidth="1"/>
    <col min="5117" max="5117" width="6" style="746" customWidth="1"/>
    <col min="5118" max="5118" width="9.28515625" style="746" customWidth="1"/>
    <col min="5119" max="5119" width="9.7109375" style="746" customWidth="1"/>
    <col min="5120" max="5120" width="5.42578125" style="746" customWidth="1"/>
    <col min="5121" max="5121" width="5.28515625" style="746" customWidth="1"/>
    <col min="5122" max="5126" width="4.5703125" style="746" customWidth="1"/>
    <col min="5127" max="5127" width="4.85546875" style="746" customWidth="1"/>
    <col min="5128" max="5128" width="5.140625" style="746" customWidth="1"/>
    <col min="5129" max="5130" width="3.140625" style="746" customWidth="1"/>
    <col min="5131" max="5131" width="3.5703125" style="746" customWidth="1"/>
    <col min="5132" max="5132" width="3.140625" style="746" customWidth="1"/>
    <col min="5133" max="5133" width="14.140625" style="746" customWidth="1"/>
    <col min="5134" max="5134" width="9" style="746" customWidth="1"/>
    <col min="5135" max="5135" width="11" style="746" customWidth="1"/>
    <col min="5136" max="5156" width="8" style="746" customWidth="1"/>
    <col min="5157" max="5369" width="9.140625" style="746"/>
    <col min="5370" max="5370" width="4" style="746" customWidth="1"/>
    <col min="5371" max="5371" width="10.140625" style="746" customWidth="1"/>
    <col min="5372" max="5372" width="16.140625" style="746" customWidth="1"/>
    <col min="5373" max="5373" width="6" style="746" customWidth="1"/>
    <col min="5374" max="5374" width="9.28515625" style="746" customWidth="1"/>
    <col min="5375" max="5375" width="9.7109375" style="746" customWidth="1"/>
    <col min="5376" max="5376" width="5.42578125" style="746" customWidth="1"/>
    <col min="5377" max="5377" width="5.28515625" style="746" customWidth="1"/>
    <col min="5378" max="5382" width="4.5703125" style="746" customWidth="1"/>
    <col min="5383" max="5383" width="4.85546875" style="746" customWidth="1"/>
    <col min="5384" max="5384" width="5.140625" style="746" customWidth="1"/>
    <col min="5385" max="5386" width="3.140625" style="746" customWidth="1"/>
    <col min="5387" max="5387" width="3.5703125" style="746" customWidth="1"/>
    <col min="5388" max="5388" width="3.140625" style="746" customWidth="1"/>
    <col min="5389" max="5389" width="14.140625" style="746" customWidth="1"/>
    <col min="5390" max="5390" width="9" style="746" customWidth="1"/>
    <col min="5391" max="5391" width="11" style="746" customWidth="1"/>
    <col min="5392" max="5412" width="8" style="746" customWidth="1"/>
    <col min="5413" max="5625" width="9.140625" style="746"/>
    <col min="5626" max="5626" width="4" style="746" customWidth="1"/>
    <col min="5627" max="5627" width="10.140625" style="746" customWidth="1"/>
    <col min="5628" max="5628" width="16.140625" style="746" customWidth="1"/>
    <col min="5629" max="5629" width="6" style="746" customWidth="1"/>
    <col min="5630" max="5630" width="9.28515625" style="746" customWidth="1"/>
    <col min="5631" max="5631" width="9.7109375" style="746" customWidth="1"/>
    <col min="5632" max="5632" width="5.42578125" style="746" customWidth="1"/>
    <col min="5633" max="5633" width="5.28515625" style="746" customWidth="1"/>
    <col min="5634" max="5638" width="4.5703125" style="746" customWidth="1"/>
    <col min="5639" max="5639" width="4.85546875" style="746" customWidth="1"/>
    <col min="5640" max="5640" width="5.140625" style="746" customWidth="1"/>
    <col min="5641" max="5642" width="3.140625" style="746" customWidth="1"/>
    <col min="5643" max="5643" width="3.5703125" style="746" customWidth="1"/>
    <col min="5644" max="5644" width="3.140625" style="746" customWidth="1"/>
    <col min="5645" max="5645" width="14.140625" style="746" customWidth="1"/>
    <col min="5646" max="5646" width="9" style="746" customWidth="1"/>
    <col min="5647" max="5647" width="11" style="746" customWidth="1"/>
    <col min="5648" max="5668" width="8" style="746" customWidth="1"/>
    <col min="5669" max="5881" width="9.140625" style="746"/>
    <col min="5882" max="5882" width="4" style="746" customWidth="1"/>
    <col min="5883" max="5883" width="10.140625" style="746" customWidth="1"/>
    <col min="5884" max="5884" width="16.140625" style="746" customWidth="1"/>
    <col min="5885" max="5885" width="6" style="746" customWidth="1"/>
    <col min="5886" max="5886" width="9.28515625" style="746" customWidth="1"/>
    <col min="5887" max="5887" width="9.7109375" style="746" customWidth="1"/>
    <col min="5888" max="5888" width="5.42578125" style="746" customWidth="1"/>
    <col min="5889" max="5889" width="5.28515625" style="746" customWidth="1"/>
    <col min="5890" max="5894" width="4.5703125" style="746" customWidth="1"/>
    <col min="5895" max="5895" width="4.85546875" style="746" customWidth="1"/>
    <col min="5896" max="5896" width="5.140625" style="746" customWidth="1"/>
    <col min="5897" max="5898" width="3.140625" style="746" customWidth="1"/>
    <col min="5899" max="5899" width="3.5703125" style="746" customWidth="1"/>
    <col min="5900" max="5900" width="3.140625" style="746" customWidth="1"/>
    <col min="5901" max="5901" width="14.140625" style="746" customWidth="1"/>
    <col min="5902" max="5902" width="9" style="746" customWidth="1"/>
    <col min="5903" max="5903" width="11" style="746" customWidth="1"/>
    <col min="5904" max="5924" width="8" style="746" customWidth="1"/>
    <col min="5925" max="6137" width="9.140625" style="746"/>
    <col min="6138" max="6138" width="4" style="746" customWidth="1"/>
    <col min="6139" max="6139" width="10.140625" style="746" customWidth="1"/>
    <col min="6140" max="6140" width="16.140625" style="746" customWidth="1"/>
    <col min="6141" max="6141" width="6" style="746" customWidth="1"/>
    <col min="6142" max="6142" width="9.28515625" style="746" customWidth="1"/>
    <col min="6143" max="6143" width="9.7109375" style="746" customWidth="1"/>
    <col min="6144" max="6144" width="5.42578125" style="746" customWidth="1"/>
    <col min="6145" max="6145" width="5.28515625" style="746" customWidth="1"/>
    <col min="6146" max="6150" width="4.5703125" style="746" customWidth="1"/>
    <col min="6151" max="6151" width="4.85546875" style="746" customWidth="1"/>
    <col min="6152" max="6152" width="5.140625" style="746" customWidth="1"/>
    <col min="6153" max="6154" width="3.140625" style="746" customWidth="1"/>
    <col min="6155" max="6155" width="3.5703125" style="746" customWidth="1"/>
    <col min="6156" max="6156" width="3.140625" style="746" customWidth="1"/>
    <col min="6157" max="6157" width="14.140625" style="746" customWidth="1"/>
    <col min="6158" max="6158" width="9" style="746" customWidth="1"/>
    <col min="6159" max="6159" width="11" style="746" customWidth="1"/>
    <col min="6160" max="6180" width="8" style="746" customWidth="1"/>
    <col min="6181" max="6393" width="9.140625" style="746"/>
    <col min="6394" max="6394" width="4" style="746" customWidth="1"/>
    <col min="6395" max="6395" width="10.140625" style="746" customWidth="1"/>
    <col min="6396" max="6396" width="16.140625" style="746" customWidth="1"/>
    <col min="6397" max="6397" width="6" style="746" customWidth="1"/>
    <col min="6398" max="6398" width="9.28515625" style="746" customWidth="1"/>
    <col min="6399" max="6399" width="9.7109375" style="746" customWidth="1"/>
    <col min="6400" max="6400" width="5.42578125" style="746" customWidth="1"/>
    <col min="6401" max="6401" width="5.28515625" style="746" customWidth="1"/>
    <col min="6402" max="6406" width="4.5703125" style="746" customWidth="1"/>
    <col min="6407" max="6407" width="4.85546875" style="746" customWidth="1"/>
    <col min="6408" max="6408" width="5.140625" style="746" customWidth="1"/>
    <col min="6409" max="6410" width="3.140625" style="746" customWidth="1"/>
    <col min="6411" max="6411" width="3.5703125" style="746" customWidth="1"/>
    <col min="6412" max="6412" width="3.140625" style="746" customWidth="1"/>
    <col min="6413" max="6413" width="14.140625" style="746" customWidth="1"/>
    <col min="6414" max="6414" width="9" style="746" customWidth="1"/>
    <col min="6415" max="6415" width="11" style="746" customWidth="1"/>
    <col min="6416" max="6436" width="8" style="746" customWidth="1"/>
    <col min="6437" max="6649" width="9.140625" style="746"/>
    <col min="6650" max="6650" width="4" style="746" customWidth="1"/>
    <col min="6651" max="6651" width="10.140625" style="746" customWidth="1"/>
    <col min="6652" max="6652" width="16.140625" style="746" customWidth="1"/>
    <col min="6653" max="6653" width="6" style="746" customWidth="1"/>
    <col min="6654" max="6654" width="9.28515625" style="746" customWidth="1"/>
    <col min="6655" max="6655" width="9.7109375" style="746" customWidth="1"/>
    <col min="6656" max="6656" width="5.42578125" style="746" customWidth="1"/>
    <col min="6657" max="6657" width="5.28515625" style="746" customWidth="1"/>
    <col min="6658" max="6662" width="4.5703125" style="746" customWidth="1"/>
    <col min="6663" max="6663" width="4.85546875" style="746" customWidth="1"/>
    <col min="6664" max="6664" width="5.140625" style="746" customWidth="1"/>
    <col min="6665" max="6666" width="3.140625" style="746" customWidth="1"/>
    <col min="6667" max="6667" width="3.5703125" style="746" customWidth="1"/>
    <col min="6668" max="6668" width="3.140625" style="746" customWidth="1"/>
    <col min="6669" max="6669" width="14.140625" style="746" customWidth="1"/>
    <col min="6670" max="6670" width="9" style="746" customWidth="1"/>
    <col min="6671" max="6671" width="11" style="746" customWidth="1"/>
    <col min="6672" max="6692" width="8" style="746" customWidth="1"/>
    <col min="6693" max="6905" width="9.140625" style="746"/>
    <col min="6906" max="6906" width="4" style="746" customWidth="1"/>
    <col min="6907" max="6907" width="10.140625" style="746" customWidth="1"/>
    <col min="6908" max="6908" width="16.140625" style="746" customWidth="1"/>
    <col min="6909" max="6909" width="6" style="746" customWidth="1"/>
    <col min="6910" max="6910" width="9.28515625" style="746" customWidth="1"/>
    <col min="6911" max="6911" width="9.7109375" style="746" customWidth="1"/>
    <col min="6912" max="6912" width="5.42578125" style="746" customWidth="1"/>
    <col min="6913" max="6913" width="5.28515625" style="746" customWidth="1"/>
    <col min="6914" max="6918" width="4.5703125" style="746" customWidth="1"/>
    <col min="6919" max="6919" width="4.85546875" style="746" customWidth="1"/>
    <col min="6920" max="6920" width="5.140625" style="746" customWidth="1"/>
    <col min="6921" max="6922" width="3.140625" style="746" customWidth="1"/>
    <col min="6923" max="6923" width="3.5703125" style="746" customWidth="1"/>
    <col min="6924" max="6924" width="3.140625" style="746" customWidth="1"/>
    <col min="6925" max="6925" width="14.140625" style="746" customWidth="1"/>
    <col min="6926" max="6926" width="9" style="746" customWidth="1"/>
    <col min="6927" max="6927" width="11" style="746" customWidth="1"/>
    <col min="6928" max="6948" width="8" style="746" customWidth="1"/>
    <col min="6949" max="7161" width="9.140625" style="746"/>
    <col min="7162" max="7162" width="4" style="746" customWidth="1"/>
    <col min="7163" max="7163" width="10.140625" style="746" customWidth="1"/>
    <col min="7164" max="7164" width="16.140625" style="746" customWidth="1"/>
    <col min="7165" max="7165" width="6" style="746" customWidth="1"/>
    <col min="7166" max="7166" width="9.28515625" style="746" customWidth="1"/>
    <col min="7167" max="7167" width="9.7109375" style="746" customWidth="1"/>
    <col min="7168" max="7168" width="5.42578125" style="746" customWidth="1"/>
    <col min="7169" max="7169" width="5.28515625" style="746" customWidth="1"/>
    <col min="7170" max="7174" width="4.5703125" style="746" customWidth="1"/>
    <col min="7175" max="7175" width="4.85546875" style="746" customWidth="1"/>
    <col min="7176" max="7176" width="5.140625" style="746" customWidth="1"/>
    <col min="7177" max="7178" width="3.140625" style="746" customWidth="1"/>
    <col min="7179" max="7179" width="3.5703125" style="746" customWidth="1"/>
    <col min="7180" max="7180" width="3.140625" style="746" customWidth="1"/>
    <col min="7181" max="7181" width="14.140625" style="746" customWidth="1"/>
    <col min="7182" max="7182" width="9" style="746" customWidth="1"/>
    <col min="7183" max="7183" width="11" style="746" customWidth="1"/>
    <col min="7184" max="7204" width="8" style="746" customWidth="1"/>
    <col min="7205" max="7417" width="9.140625" style="746"/>
    <col min="7418" max="7418" width="4" style="746" customWidth="1"/>
    <col min="7419" max="7419" width="10.140625" style="746" customWidth="1"/>
    <col min="7420" max="7420" width="16.140625" style="746" customWidth="1"/>
    <col min="7421" max="7421" width="6" style="746" customWidth="1"/>
    <col min="7422" max="7422" width="9.28515625" style="746" customWidth="1"/>
    <col min="7423" max="7423" width="9.7109375" style="746" customWidth="1"/>
    <col min="7424" max="7424" width="5.42578125" style="746" customWidth="1"/>
    <col min="7425" max="7425" width="5.28515625" style="746" customWidth="1"/>
    <col min="7426" max="7430" width="4.5703125" style="746" customWidth="1"/>
    <col min="7431" max="7431" width="4.85546875" style="746" customWidth="1"/>
    <col min="7432" max="7432" width="5.140625" style="746" customWidth="1"/>
    <col min="7433" max="7434" width="3.140625" style="746" customWidth="1"/>
    <col min="7435" max="7435" width="3.5703125" style="746" customWidth="1"/>
    <col min="7436" max="7436" width="3.140625" style="746" customWidth="1"/>
    <col min="7437" max="7437" width="14.140625" style="746" customWidth="1"/>
    <col min="7438" max="7438" width="9" style="746" customWidth="1"/>
    <col min="7439" max="7439" width="11" style="746" customWidth="1"/>
    <col min="7440" max="7460" width="8" style="746" customWidth="1"/>
    <col min="7461" max="7673" width="9.140625" style="746"/>
    <col min="7674" max="7674" width="4" style="746" customWidth="1"/>
    <col min="7675" max="7675" width="10.140625" style="746" customWidth="1"/>
    <col min="7676" max="7676" width="16.140625" style="746" customWidth="1"/>
    <col min="7677" max="7677" width="6" style="746" customWidth="1"/>
    <col min="7678" max="7678" width="9.28515625" style="746" customWidth="1"/>
    <col min="7679" max="7679" width="9.7109375" style="746" customWidth="1"/>
    <col min="7680" max="7680" width="5.42578125" style="746" customWidth="1"/>
    <col min="7681" max="7681" width="5.28515625" style="746" customWidth="1"/>
    <col min="7682" max="7686" width="4.5703125" style="746" customWidth="1"/>
    <col min="7687" max="7687" width="4.85546875" style="746" customWidth="1"/>
    <col min="7688" max="7688" width="5.140625" style="746" customWidth="1"/>
    <col min="7689" max="7690" width="3.140625" style="746" customWidth="1"/>
    <col min="7691" max="7691" width="3.5703125" style="746" customWidth="1"/>
    <col min="7692" max="7692" width="3.140625" style="746" customWidth="1"/>
    <col min="7693" max="7693" width="14.140625" style="746" customWidth="1"/>
    <col min="7694" max="7694" width="9" style="746" customWidth="1"/>
    <col min="7695" max="7695" width="11" style="746" customWidth="1"/>
    <col min="7696" max="7716" width="8" style="746" customWidth="1"/>
    <col min="7717" max="7929" width="9.140625" style="746"/>
    <col min="7930" max="7930" width="4" style="746" customWidth="1"/>
    <col min="7931" max="7931" width="10.140625" style="746" customWidth="1"/>
    <col min="7932" max="7932" width="16.140625" style="746" customWidth="1"/>
    <col min="7933" max="7933" width="6" style="746" customWidth="1"/>
    <col min="7934" max="7934" width="9.28515625" style="746" customWidth="1"/>
    <col min="7935" max="7935" width="9.7109375" style="746" customWidth="1"/>
    <col min="7936" max="7936" width="5.42578125" style="746" customWidth="1"/>
    <col min="7937" max="7937" width="5.28515625" style="746" customWidth="1"/>
    <col min="7938" max="7942" width="4.5703125" style="746" customWidth="1"/>
    <col min="7943" max="7943" width="4.85546875" style="746" customWidth="1"/>
    <col min="7944" max="7944" width="5.140625" style="746" customWidth="1"/>
    <col min="7945" max="7946" width="3.140625" style="746" customWidth="1"/>
    <col min="7947" max="7947" width="3.5703125" style="746" customWidth="1"/>
    <col min="7948" max="7948" width="3.140625" style="746" customWidth="1"/>
    <col min="7949" max="7949" width="14.140625" style="746" customWidth="1"/>
    <col min="7950" max="7950" width="9" style="746" customWidth="1"/>
    <col min="7951" max="7951" width="11" style="746" customWidth="1"/>
    <col min="7952" max="7972" width="8" style="746" customWidth="1"/>
    <col min="7973" max="8185" width="9.140625" style="746"/>
    <col min="8186" max="8186" width="4" style="746" customWidth="1"/>
    <col min="8187" max="8187" width="10.140625" style="746" customWidth="1"/>
    <col min="8188" max="8188" width="16.140625" style="746" customWidth="1"/>
    <col min="8189" max="8189" width="6" style="746" customWidth="1"/>
    <col min="8190" max="8190" width="9.28515625" style="746" customWidth="1"/>
    <col min="8191" max="8191" width="9.7109375" style="746" customWidth="1"/>
    <col min="8192" max="8192" width="5.42578125" style="746" customWidth="1"/>
    <col min="8193" max="8193" width="5.28515625" style="746" customWidth="1"/>
    <col min="8194" max="8198" width="4.5703125" style="746" customWidth="1"/>
    <col min="8199" max="8199" width="4.85546875" style="746" customWidth="1"/>
    <col min="8200" max="8200" width="5.140625" style="746" customWidth="1"/>
    <col min="8201" max="8202" width="3.140625" style="746" customWidth="1"/>
    <col min="8203" max="8203" width="3.5703125" style="746" customWidth="1"/>
    <col min="8204" max="8204" width="3.140625" style="746" customWidth="1"/>
    <col min="8205" max="8205" width="14.140625" style="746" customWidth="1"/>
    <col min="8206" max="8206" width="9" style="746" customWidth="1"/>
    <col min="8207" max="8207" width="11" style="746" customWidth="1"/>
    <col min="8208" max="8228" width="8" style="746" customWidth="1"/>
    <col min="8229" max="8441" width="9.140625" style="746"/>
    <col min="8442" max="8442" width="4" style="746" customWidth="1"/>
    <col min="8443" max="8443" width="10.140625" style="746" customWidth="1"/>
    <col min="8444" max="8444" width="16.140625" style="746" customWidth="1"/>
    <col min="8445" max="8445" width="6" style="746" customWidth="1"/>
    <col min="8446" max="8446" width="9.28515625" style="746" customWidth="1"/>
    <col min="8447" max="8447" width="9.7109375" style="746" customWidth="1"/>
    <col min="8448" max="8448" width="5.42578125" style="746" customWidth="1"/>
    <col min="8449" max="8449" width="5.28515625" style="746" customWidth="1"/>
    <col min="8450" max="8454" width="4.5703125" style="746" customWidth="1"/>
    <col min="8455" max="8455" width="4.85546875" style="746" customWidth="1"/>
    <col min="8456" max="8456" width="5.140625" style="746" customWidth="1"/>
    <col min="8457" max="8458" width="3.140625" style="746" customWidth="1"/>
    <col min="8459" max="8459" width="3.5703125" style="746" customWidth="1"/>
    <col min="8460" max="8460" width="3.140625" style="746" customWidth="1"/>
    <col min="8461" max="8461" width="14.140625" style="746" customWidth="1"/>
    <col min="8462" max="8462" width="9" style="746" customWidth="1"/>
    <col min="8463" max="8463" width="11" style="746" customWidth="1"/>
    <col min="8464" max="8484" width="8" style="746" customWidth="1"/>
    <col min="8485" max="8697" width="9.140625" style="746"/>
    <col min="8698" max="8698" width="4" style="746" customWidth="1"/>
    <col min="8699" max="8699" width="10.140625" style="746" customWidth="1"/>
    <col min="8700" max="8700" width="16.140625" style="746" customWidth="1"/>
    <col min="8701" max="8701" width="6" style="746" customWidth="1"/>
    <col min="8702" max="8702" width="9.28515625" style="746" customWidth="1"/>
    <col min="8703" max="8703" width="9.7109375" style="746" customWidth="1"/>
    <col min="8704" max="8704" width="5.42578125" style="746" customWidth="1"/>
    <col min="8705" max="8705" width="5.28515625" style="746" customWidth="1"/>
    <col min="8706" max="8710" width="4.5703125" style="746" customWidth="1"/>
    <col min="8711" max="8711" width="4.85546875" style="746" customWidth="1"/>
    <col min="8712" max="8712" width="5.140625" style="746" customWidth="1"/>
    <col min="8713" max="8714" width="3.140625" style="746" customWidth="1"/>
    <col min="8715" max="8715" width="3.5703125" style="746" customWidth="1"/>
    <col min="8716" max="8716" width="3.140625" style="746" customWidth="1"/>
    <col min="8717" max="8717" width="14.140625" style="746" customWidth="1"/>
    <col min="8718" max="8718" width="9" style="746" customWidth="1"/>
    <col min="8719" max="8719" width="11" style="746" customWidth="1"/>
    <col min="8720" max="8740" width="8" style="746" customWidth="1"/>
    <col min="8741" max="8953" width="9.140625" style="746"/>
    <col min="8954" max="8954" width="4" style="746" customWidth="1"/>
    <col min="8955" max="8955" width="10.140625" style="746" customWidth="1"/>
    <col min="8956" max="8956" width="16.140625" style="746" customWidth="1"/>
    <col min="8957" max="8957" width="6" style="746" customWidth="1"/>
    <col min="8958" max="8958" width="9.28515625" style="746" customWidth="1"/>
    <col min="8959" max="8959" width="9.7109375" style="746" customWidth="1"/>
    <col min="8960" max="8960" width="5.42578125" style="746" customWidth="1"/>
    <col min="8961" max="8961" width="5.28515625" style="746" customWidth="1"/>
    <col min="8962" max="8966" width="4.5703125" style="746" customWidth="1"/>
    <col min="8967" max="8967" width="4.85546875" style="746" customWidth="1"/>
    <col min="8968" max="8968" width="5.140625" style="746" customWidth="1"/>
    <col min="8969" max="8970" width="3.140625" style="746" customWidth="1"/>
    <col min="8971" max="8971" width="3.5703125" style="746" customWidth="1"/>
    <col min="8972" max="8972" width="3.140625" style="746" customWidth="1"/>
    <col min="8973" max="8973" width="14.140625" style="746" customWidth="1"/>
    <col min="8974" max="8974" width="9" style="746" customWidth="1"/>
    <col min="8975" max="8975" width="11" style="746" customWidth="1"/>
    <col min="8976" max="8996" width="8" style="746" customWidth="1"/>
    <col min="8997" max="9209" width="9.140625" style="746"/>
    <col min="9210" max="9210" width="4" style="746" customWidth="1"/>
    <col min="9211" max="9211" width="10.140625" style="746" customWidth="1"/>
    <col min="9212" max="9212" width="16.140625" style="746" customWidth="1"/>
    <col min="9213" max="9213" width="6" style="746" customWidth="1"/>
    <col min="9214" max="9214" width="9.28515625" style="746" customWidth="1"/>
    <col min="9215" max="9215" width="9.7109375" style="746" customWidth="1"/>
    <col min="9216" max="9216" width="5.42578125" style="746" customWidth="1"/>
    <col min="9217" max="9217" width="5.28515625" style="746" customWidth="1"/>
    <col min="9218" max="9222" width="4.5703125" style="746" customWidth="1"/>
    <col min="9223" max="9223" width="4.85546875" style="746" customWidth="1"/>
    <col min="9224" max="9224" width="5.140625" style="746" customWidth="1"/>
    <col min="9225" max="9226" width="3.140625" style="746" customWidth="1"/>
    <col min="9227" max="9227" width="3.5703125" style="746" customWidth="1"/>
    <col min="9228" max="9228" width="3.140625" style="746" customWidth="1"/>
    <col min="9229" max="9229" width="14.140625" style="746" customWidth="1"/>
    <col min="9230" max="9230" width="9" style="746" customWidth="1"/>
    <col min="9231" max="9231" width="11" style="746" customWidth="1"/>
    <col min="9232" max="9252" width="8" style="746" customWidth="1"/>
    <col min="9253" max="9465" width="9.140625" style="746"/>
    <col min="9466" max="9466" width="4" style="746" customWidth="1"/>
    <col min="9467" max="9467" width="10.140625" style="746" customWidth="1"/>
    <col min="9468" max="9468" width="16.140625" style="746" customWidth="1"/>
    <col min="9469" max="9469" width="6" style="746" customWidth="1"/>
    <col min="9470" max="9470" width="9.28515625" style="746" customWidth="1"/>
    <col min="9471" max="9471" width="9.7109375" style="746" customWidth="1"/>
    <col min="9472" max="9472" width="5.42578125" style="746" customWidth="1"/>
    <col min="9473" max="9473" width="5.28515625" style="746" customWidth="1"/>
    <col min="9474" max="9478" width="4.5703125" style="746" customWidth="1"/>
    <col min="9479" max="9479" width="4.85546875" style="746" customWidth="1"/>
    <col min="9480" max="9480" width="5.140625" style="746" customWidth="1"/>
    <col min="9481" max="9482" width="3.140625" style="746" customWidth="1"/>
    <col min="9483" max="9483" width="3.5703125" style="746" customWidth="1"/>
    <col min="9484" max="9484" width="3.140625" style="746" customWidth="1"/>
    <col min="9485" max="9485" width="14.140625" style="746" customWidth="1"/>
    <col min="9486" max="9486" width="9" style="746" customWidth="1"/>
    <col min="9487" max="9487" width="11" style="746" customWidth="1"/>
    <col min="9488" max="9508" width="8" style="746" customWidth="1"/>
    <col min="9509" max="9721" width="9.140625" style="746"/>
    <col min="9722" max="9722" width="4" style="746" customWidth="1"/>
    <col min="9723" max="9723" width="10.140625" style="746" customWidth="1"/>
    <col min="9724" max="9724" width="16.140625" style="746" customWidth="1"/>
    <col min="9725" max="9725" width="6" style="746" customWidth="1"/>
    <col min="9726" max="9726" width="9.28515625" style="746" customWidth="1"/>
    <col min="9727" max="9727" width="9.7109375" style="746" customWidth="1"/>
    <col min="9728" max="9728" width="5.42578125" style="746" customWidth="1"/>
    <col min="9729" max="9729" width="5.28515625" style="746" customWidth="1"/>
    <col min="9730" max="9734" width="4.5703125" style="746" customWidth="1"/>
    <col min="9735" max="9735" width="4.85546875" style="746" customWidth="1"/>
    <col min="9736" max="9736" width="5.140625" style="746" customWidth="1"/>
    <col min="9737" max="9738" width="3.140625" style="746" customWidth="1"/>
    <col min="9739" max="9739" width="3.5703125" style="746" customWidth="1"/>
    <col min="9740" max="9740" width="3.140625" style="746" customWidth="1"/>
    <col min="9741" max="9741" width="14.140625" style="746" customWidth="1"/>
    <col min="9742" max="9742" width="9" style="746" customWidth="1"/>
    <col min="9743" max="9743" width="11" style="746" customWidth="1"/>
    <col min="9744" max="9764" width="8" style="746" customWidth="1"/>
    <col min="9765" max="9977" width="9.140625" style="746"/>
    <col min="9978" max="9978" width="4" style="746" customWidth="1"/>
    <col min="9979" max="9979" width="10.140625" style="746" customWidth="1"/>
    <col min="9980" max="9980" width="16.140625" style="746" customWidth="1"/>
    <col min="9981" max="9981" width="6" style="746" customWidth="1"/>
    <col min="9982" max="9982" width="9.28515625" style="746" customWidth="1"/>
    <col min="9983" max="9983" width="9.7109375" style="746" customWidth="1"/>
    <col min="9984" max="9984" width="5.42578125" style="746" customWidth="1"/>
    <col min="9985" max="9985" width="5.28515625" style="746" customWidth="1"/>
    <col min="9986" max="9990" width="4.5703125" style="746" customWidth="1"/>
    <col min="9991" max="9991" width="4.85546875" style="746" customWidth="1"/>
    <col min="9992" max="9992" width="5.140625" style="746" customWidth="1"/>
    <col min="9993" max="9994" width="3.140625" style="746" customWidth="1"/>
    <col min="9995" max="9995" width="3.5703125" style="746" customWidth="1"/>
    <col min="9996" max="9996" width="3.140625" style="746" customWidth="1"/>
    <col min="9997" max="9997" width="14.140625" style="746" customWidth="1"/>
    <col min="9998" max="9998" width="9" style="746" customWidth="1"/>
    <col min="9999" max="9999" width="11" style="746" customWidth="1"/>
    <col min="10000" max="10020" width="8" style="746" customWidth="1"/>
    <col min="10021" max="10233" width="9.140625" style="746"/>
    <col min="10234" max="10234" width="4" style="746" customWidth="1"/>
    <col min="10235" max="10235" width="10.140625" style="746" customWidth="1"/>
    <col min="10236" max="10236" width="16.140625" style="746" customWidth="1"/>
    <col min="10237" max="10237" width="6" style="746" customWidth="1"/>
    <col min="10238" max="10238" width="9.28515625" style="746" customWidth="1"/>
    <col min="10239" max="10239" width="9.7109375" style="746" customWidth="1"/>
    <col min="10240" max="10240" width="5.42578125" style="746" customWidth="1"/>
    <col min="10241" max="10241" width="5.28515625" style="746" customWidth="1"/>
    <col min="10242" max="10246" width="4.5703125" style="746" customWidth="1"/>
    <col min="10247" max="10247" width="4.85546875" style="746" customWidth="1"/>
    <col min="10248" max="10248" width="5.140625" style="746" customWidth="1"/>
    <col min="10249" max="10250" width="3.140625" style="746" customWidth="1"/>
    <col min="10251" max="10251" width="3.5703125" style="746" customWidth="1"/>
    <col min="10252" max="10252" width="3.140625" style="746" customWidth="1"/>
    <col min="10253" max="10253" width="14.140625" style="746" customWidth="1"/>
    <col min="10254" max="10254" width="9" style="746" customWidth="1"/>
    <col min="10255" max="10255" width="11" style="746" customWidth="1"/>
    <col min="10256" max="10276" width="8" style="746" customWidth="1"/>
    <col min="10277" max="10489" width="9.140625" style="746"/>
    <col min="10490" max="10490" width="4" style="746" customWidth="1"/>
    <col min="10491" max="10491" width="10.140625" style="746" customWidth="1"/>
    <col min="10492" max="10492" width="16.140625" style="746" customWidth="1"/>
    <col min="10493" max="10493" width="6" style="746" customWidth="1"/>
    <col min="10494" max="10494" width="9.28515625" style="746" customWidth="1"/>
    <col min="10495" max="10495" width="9.7109375" style="746" customWidth="1"/>
    <col min="10496" max="10496" width="5.42578125" style="746" customWidth="1"/>
    <col min="10497" max="10497" width="5.28515625" style="746" customWidth="1"/>
    <col min="10498" max="10502" width="4.5703125" style="746" customWidth="1"/>
    <col min="10503" max="10503" width="4.85546875" style="746" customWidth="1"/>
    <col min="10504" max="10504" width="5.140625" style="746" customWidth="1"/>
    <col min="10505" max="10506" width="3.140625" style="746" customWidth="1"/>
    <col min="10507" max="10507" width="3.5703125" style="746" customWidth="1"/>
    <col min="10508" max="10508" width="3.140625" style="746" customWidth="1"/>
    <col min="10509" max="10509" width="14.140625" style="746" customWidth="1"/>
    <col min="10510" max="10510" width="9" style="746" customWidth="1"/>
    <col min="10511" max="10511" width="11" style="746" customWidth="1"/>
    <col min="10512" max="10532" width="8" style="746" customWidth="1"/>
    <col min="10533" max="10745" width="9.140625" style="746"/>
    <col min="10746" max="10746" width="4" style="746" customWidth="1"/>
    <col min="10747" max="10747" width="10.140625" style="746" customWidth="1"/>
    <col min="10748" max="10748" width="16.140625" style="746" customWidth="1"/>
    <col min="10749" max="10749" width="6" style="746" customWidth="1"/>
    <col min="10750" max="10750" width="9.28515625" style="746" customWidth="1"/>
    <col min="10751" max="10751" width="9.7109375" style="746" customWidth="1"/>
    <col min="10752" max="10752" width="5.42578125" style="746" customWidth="1"/>
    <col min="10753" max="10753" width="5.28515625" style="746" customWidth="1"/>
    <col min="10754" max="10758" width="4.5703125" style="746" customWidth="1"/>
    <col min="10759" max="10759" width="4.85546875" style="746" customWidth="1"/>
    <col min="10760" max="10760" width="5.140625" style="746" customWidth="1"/>
    <col min="10761" max="10762" width="3.140625" style="746" customWidth="1"/>
    <col min="10763" max="10763" width="3.5703125" style="746" customWidth="1"/>
    <col min="10764" max="10764" width="3.140625" style="746" customWidth="1"/>
    <col min="10765" max="10765" width="14.140625" style="746" customWidth="1"/>
    <col min="10766" max="10766" width="9" style="746" customWidth="1"/>
    <col min="10767" max="10767" width="11" style="746" customWidth="1"/>
    <col min="10768" max="10788" width="8" style="746" customWidth="1"/>
    <col min="10789" max="11001" width="9.140625" style="746"/>
    <col min="11002" max="11002" width="4" style="746" customWidth="1"/>
    <col min="11003" max="11003" width="10.140625" style="746" customWidth="1"/>
    <col min="11004" max="11004" width="16.140625" style="746" customWidth="1"/>
    <col min="11005" max="11005" width="6" style="746" customWidth="1"/>
    <col min="11006" max="11006" width="9.28515625" style="746" customWidth="1"/>
    <col min="11007" max="11007" width="9.7109375" style="746" customWidth="1"/>
    <col min="11008" max="11008" width="5.42578125" style="746" customWidth="1"/>
    <col min="11009" max="11009" width="5.28515625" style="746" customWidth="1"/>
    <col min="11010" max="11014" width="4.5703125" style="746" customWidth="1"/>
    <col min="11015" max="11015" width="4.85546875" style="746" customWidth="1"/>
    <col min="11016" max="11016" width="5.140625" style="746" customWidth="1"/>
    <col min="11017" max="11018" width="3.140625" style="746" customWidth="1"/>
    <col min="11019" max="11019" width="3.5703125" style="746" customWidth="1"/>
    <col min="11020" max="11020" width="3.140625" style="746" customWidth="1"/>
    <col min="11021" max="11021" width="14.140625" style="746" customWidth="1"/>
    <col min="11022" max="11022" width="9" style="746" customWidth="1"/>
    <col min="11023" max="11023" width="11" style="746" customWidth="1"/>
    <col min="11024" max="11044" width="8" style="746" customWidth="1"/>
    <col min="11045" max="11257" width="9.140625" style="746"/>
    <col min="11258" max="11258" width="4" style="746" customWidth="1"/>
    <col min="11259" max="11259" width="10.140625" style="746" customWidth="1"/>
    <col min="11260" max="11260" width="16.140625" style="746" customWidth="1"/>
    <col min="11261" max="11261" width="6" style="746" customWidth="1"/>
    <col min="11262" max="11262" width="9.28515625" style="746" customWidth="1"/>
    <col min="11263" max="11263" width="9.7109375" style="746" customWidth="1"/>
    <col min="11264" max="11264" width="5.42578125" style="746" customWidth="1"/>
    <col min="11265" max="11265" width="5.28515625" style="746" customWidth="1"/>
    <col min="11266" max="11270" width="4.5703125" style="746" customWidth="1"/>
    <col min="11271" max="11271" width="4.85546875" style="746" customWidth="1"/>
    <col min="11272" max="11272" width="5.140625" style="746" customWidth="1"/>
    <col min="11273" max="11274" width="3.140625" style="746" customWidth="1"/>
    <col min="11275" max="11275" width="3.5703125" style="746" customWidth="1"/>
    <col min="11276" max="11276" width="3.140625" style="746" customWidth="1"/>
    <col min="11277" max="11277" width="14.140625" style="746" customWidth="1"/>
    <col min="11278" max="11278" width="9" style="746" customWidth="1"/>
    <col min="11279" max="11279" width="11" style="746" customWidth="1"/>
    <col min="11280" max="11300" width="8" style="746" customWidth="1"/>
    <col min="11301" max="11513" width="9.140625" style="746"/>
    <col min="11514" max="11514" width="4" style="746" customWidth="1"/>
    <col min="11515" max="11515" width="10.140625" style="746" customWidth="1"/>
    <col min="11516" max="11516" width="16.140625" style="746" customWidth="1"/>
    <col min="11517" max="11517" width="6" style="746" customWidth="1"/>
    <col min="11518" max="11518" width="9.28515625" style="746" customWidth="1"/>
    <col min="11519" max="11519" width="9.7109375" style="746" customWidth="1"/>
    <col min="11520" max="11520" width="5.42578125" style="746" customWidth="1"/>
    <col min="11521" max="11521" width="5.28515625" style="746" customWidth="1"/>
    <col min="11522" max="11526" width="4.5703125" style="746" customWidth="1"/>
    <col min="11527" max="11527" width="4.85546875" style="746" customWidth="1"/>
    <col min="11528" max="11528" width="5.140625" style="746" customWidth="1"/>
    <col min="11529" max="11530" width="3.140625" style="746" customWidth="1"/>
    <col min="11531" max="11531" width="3.5703125" style="746" customWidth="1"/>
    <col min="11532" max="11532" width="3.140625" style="746" customWidth="1"/>
    <col min="11533" max="11533" width="14.140625" style="746" customWidth="1"/>
    <col min="11534" max="11534" width="9" style="746" customWidth="1"/>
    <col min="11535" max="11535" width="11" style="746" customWidth="1"/>
    <col min="11536" max="11556" width="8" style="746" customWidth="1"/>
    <col min="11557" max="11769" width="9.140625" style="746"/>
    <col min="11770" max="11770" width="4" style="746" customWidth="1"/>
    <col min="11771" max="11771" width="10.140625" style="746" customWidth="1"/>
    <col min="11772" max="11772" width="16.140625" style="746" customWidth="1"/>
    <col min="11773" max="11773" width="6" style="746" customWidth="1"/>
    <col min="11774" max="11774" width="9.28515625" style="746" customWidth="1"/>
    <col min="11775" max="11775" width="9.7109375" style="746" customWidth="1"/>
    <col min="11776" max="11776" width="5.42578125" style="746" customWidth="1"/>
    <col min="11777" max="11777" width="5.28515625" style="746" customWidth="1"/>
    <col min="11778" max="11782" width="4.5703125" style="746" customWidth="1"/>
    <col min="11783" max="11783" width="4.85546875" style="746" customWidth="1"/>
    <col min="11784" max="11784" width="5.140625" style="746" customWidth="1"/>
    <col min="11785" max="11786" width="3.140625" style="746" customWidth="1"/>
    <col min="11787" max="11787" width="3.5703125" style="746" customWidth="1"/>
    <col min="11788" max="11788" width="3.140625" style="746" customWidth="1"/>
    <col min="11789" max="11789" width="14.140625" style="746" customWidth="1"/>
    <col min="11790" max="11790" width="9" style="746" customWidth="1"/>
    <col min="11791" max="11791" width="11" style="746" customWidth="1"/>
    <col min="11792" max="11812" width="8" style="746" customWidth="1"/>
    <col min="11813" max="12025" width="9.140625" style="746"/>
    <col min="12026" max="12026" width="4" style="746" customWidth="1"/>
    <col min="12027" max="12027" width="10.140625" style="746" customWidth="1"/>
    <col min="12028" max="12028" width="16.140625" style="746" customWidth="1"/>
    <col min="12029" max="12029" width="6" style="746" customWidth="1"/>
    <col min="12030" max="12030" width="9.28515625" style="746" customWidth="1"/>
    <col min="12031" max="12031" width="9.7109375" style="746" customWidth="1"/>
    <col min="12032" max="12032" width="5.42578125" style="746" customWidth="1"/>
    <col min="12033" max="12033" width="5.28515625" style="746" customWidth="1"/>
    <col min="12034" max="12038" width="4.5703125" style="746" customWidth="1"/>
    <col min="12039" max="12039" width="4.85546875" style="746" customWidth="1"/>
    <col min="12040" max="12040" width="5.140625" style="746" customWidth="1"/>
    <col min="12041" max="12042" width="3.140625" style="746" customWidth="1"/>
    <col min="12043" max="12043" width="3.5703125" style="746" customWidth="1"/>
    <col min="12044" max="12044" width="3.140625" style="746" customWidth="1"/>
    <col min="12045" max="12045" width="14.140625" style="746" customWidth="1"/>
    <col min="12046" max="12046" width="9" style="746" customWidth="1"/>
    <col min="12047" max="12047" width="11" style="746" customWidth="1"/>
    <col min="12048" max="12068" width="8" style="746" customWidth="1"/>
    <col min="12069" max="12281" width="9.140625" style="746"/>
    <col min="12282" max="12282" width="4" style="746" customWidth="1"/>
    <col min="12283" max="12283" width="10.140625" style="746" customWidth="1"/>
    <col min="12284" max="12284" width="16.140625" style="746" customWidth="1"/>
    <col min="12285" max="12285" width="6" style="746" customWidth="1"/>
    <col min="12286" max="12286" width="9.28515625" style="746" customWidth="1"/>
    <col min="12287" max="12287" width="9.7109375" style="746" customWidth="1"/>
    <col min="12288" max="12288" width="5.42578125" style="746" customWidth="1"/>
    <col min="12289" max="12289" width="5.28515625" style="746" customWidth="1"/>
    <col min="12290" max="12294" width="4.5703125" style="746" customWidth="1"/>
    <col min="12295" max="12295" width="4.85546875" style="746" customWidth="1"/>
    <col min="12296" max="12296" width="5.140625" style="746" customWidth="1"/>
    <col min="12297" max="12298" width="3.140625" style="746" customWidth="1"/>
    <col min="12299" max="12299" width="3.5703125" style="746" customWidth="1"/>
    <col min="12300" max="12300" width="3.140625" style="746" customWidth="1"/>
    <col min="12301" max="12301" width="14.140625" style="746" customWidth="1"/>
    <col min="12302" max="12302" width="9" style="746" customWidth="1"/>
    <col min="12303" max="12303" width="11" style="746" customWidth="1"/>
    <col min="12304" max="12324" width="8" style="746" customWidth="1"/>
    <col min="12325" max="12537" width="9.140625" style="746"/>
    <col min="12538" max="12538" width="4" style="746" customWidth="1"/>
    <col min="12539" max="12539" width="10.140625" style="746" customWidth="1"/>
    <col min="12540" max="12540" width="16.140625" style="746" customWidth="1"/>
    <col min="12541" max="12541" width="6" style="746" customWidth="1"/>
    <col min="12542" max="12542" width="9.28515625" style="746" customWidth="1"/>
    <col min="12543" max="12543" width="9.7109375" style="746" customWidth="1"/>
    <col min="12544" max="12544" width="5.42578125" style="746" customWidth="1"/>
    <col min="12545" max="12545" width="5.28515625" style="746" customWidth="1"/>
    <col min="12546" max="12550" width="4.5703125" style="746" customWidth="1"/>
    <col min="12551" max="12551" width="4.85546875" style="746" customWidth="1"/>
    <col min="12552" max="12552" width="5.140625" style="746" customWidth="1"/>
    <col min="12553" max="12554" width="3.140625" style="746" customWidth="1"/>
    <col min="12555" max="12555" width="3.5703125" style="746" customWidth="1"/>
    <col min="12556" max="12556" width="3.140625" style="746" customWidth="1"/>
    <col min="12557" max="12557" width="14.140625" style="746" customWidth="1"/>
    <col min="12558" max="12558" width="9" style="746" customWidth="1"/>
    <col min="12559" max="12559" width="11" style="746" customWidth="1"/>
    <col min="12560" max="12580" width="8" style="746" customWidth="1"/>
    <col min="12581" max="12793" width="9.140625" style="746"/>
    <col min="12794" max="12794" width="4" style="746" customWidth="1"/>
    <col min="12795" max="12795" width="10.140625" style="746" customWidth="1"/>
    <col min="12796" max="12796" width="16.140625" style="746" customWidth="1"/>
    <col min="12797" max="12797" width="6" style="746" customWidth="1"/>
    <col min="12798" max="12798" width="9.28515625" style="746" customWidth="1"/>
    <col min="12799" max="12799" width="9.7109375" style="746" customWidth="1"/>
    <col min="12800" max="12800" width="5.42578125" style="746" customWidth="1"/>
    <col min="12801" max="12801" width="5.28515625" style="746" customWidth="1"/>
    <col min="12802" max="12806" width="4.5703125" style="746" customWidth="1"/>
    <col min="12807" max="12807" width="4.85546875" style="746" customWidth="1"/>
    <col min="12808" max="12808" width="5.140625" style="746" customWidth="1"/>
    <col min="12809" max="12810" width="3.140625" style="746" customWidth="1"/>
    <col min="12811" max="12811" width="3.5703125" style="746" customWidth="1"/>
    <col min="12812" max="12812" width="3.140625" style="746" customWidth="1"/>
    <col min="12813" max="12813" width="14.140625" style="746" customWidth="1"/>
    <col min="12814" max="12814" width="9" style="746" customWidth="1"/>
    <col min="12815" max="12815" width="11" style="746" customWidth="1"/>
    <col min="12816" max="12836" width="8" style="746" customWidth="1"/>
    <col min="12837" max="13049" width="9.140625" style="746"/>
    <col min="13050" max="13050" width="4" style="746" customWidth="1"/>
    <col min="13051" max="13051" width="10.140625" style="746" customWidth="1"/>
    <col min="13052" max="13052" width="16.140625" style="746" customWidth="1"/>
    <col min="13053" max="13053" width="6" style="746" customWidth="1"/>
    <col min="13054" max="13054" width="9.28515625" style="746" customWidth="1"/>
    <col min="13055" max="13055" width="9.7109375" style="746" customWidth="1"/>
    <col min="13056" max="13056" width="5.42578125" style="746" customWidth="1"/>
    <col min="13057" max="13057" width="5.28515625" style="746" customWidth="1"/>
    <col min="13058" max="13062" width="4.5703125" style="746" customWidth="1"/>
    <col min="13063" max="13063" width="4.85546875" style="746" customWidth="1"/>
    <col min="13064" max="13064" width="5.140625" style="746" customWidth="1"/>
    <col min="13065" max="13066" width="3.140625" style="746" customWidth="1"/>
    <col min="13067" max="13067" width="3.5703125" style="746" customWidth="1"/>
    <col min="13068" max="13068" width="3.140625" style="746" customWidth="1"/>
    <col min="13069" max="13069" width="14.140625" style="746" customWidth="1"/>
    <col min="13070" max="13070" width="9" style="746" customWidth="1"/>
    <col min="13071" max="13071" width="11" style="746" customWidth="1"/>
    <col min="13072" max="13092" width="8" style="746" customWidth="1"/>
    <col min="13093" max="13305" width="9.140625" style="746"/>
    <col min="13306" max="13306" width="4" style="746" customWidth="1"/>
    <col min="13307" max="13307" width="10.140625" style="746" customWidth="1"/>
    <col min="13308" max="13308" width="16.140625" style="746" customWidth="1"/>
    <col min="13309" max="13309" width="6" style="746" customWidth="1"/>
    <col min="13310" max="13310" width="9.28515625" style="746" customWidth="1"/>
    <col min="13311" max="13311" width="9.7109375" style="746" customWidth="1"/>
    <col min="13312" max="13312" width="5.42578125" style="746" customWidth="1"/>
    <col min="13313" max="13313" width="5.28515625" style="746" customWidth="1"/>
    <col min="13314" max="13318" width="4.5703125" style="746" customWidth="1"/>
    <col min="13319" max="13319" width="4.85546875" style="746" customWidth="1"/>
    <col min="13320" max="13320" width="5.140625" style="746" customWidth="1"/>
    <col min="13321" max="13322" width="3.140625" style="746" customWidth="1"/>
    <col min="13323" max="13323" width="3.5703125" style="746" customWidth="1"/>
    <col min="13324" max="13324" width="3.140625" style="746" customWidth="1"/>
    <col min="13325" max="13325" width="14.140625" style="746" customWidth="1"/>
    <col min="13326" max="13326" width="9" style="746" customWidth="1"/>
    <col min="13327" max="13327" width="11" style="746" customWidth="1"/>
    <col min="13328" max="13348" width="8" style="746" customWidth="1"/>
    <col min="13349" max="13561" width="9.140625" style="746"/>
    <col min="13562" max="13562" width="4" style="746" customWidth="1"/>
    <col min="13563" max="13563" width="10.140625" style="746" customWidth="1"/>
    <col min="13564" max="13564" width="16.140625" style="746" customWidth="1"/>
    <col min="13565" max="13565" width="6" style="746" customWidth="1"/>
    <col min="13566" max="13566" width="9.28515625" style="746" customWidth="1"/>
    <col min="13567" max="13567" width="9.7109375" style="746" customWidth="1"/>
    <col min="13568" max="13568" width="5.42578125" style="746" customWidth="1"/>
    <col min="13569" max="13569" width="5.28515625" style="746" customWidth="1"/>
    <col min="13570" max="13574" width="4.5703125" style="746" customWidth="1"/>
    <col min="13575" max="13575" width="4.85546875" style="746" customWidth="1"/>
    <col min="13576" max="13576" width="5.140625" style="746" customWidth="1"/>
    <col min="13577" max="13578" width="3.140625" style="746" customWidth="1"/>
    <col min="13579" max="13579" width="3.5703125" style="746" customWidth="1"/>
    <col min="13580" max="13580" width="3.140625" style="746" customWidth="1"/>
    <col min="13581" max="13581" width="14.140625" style="746" customWidth="1"/>
    <col min="13582" max="13582" width="9" style="746" customWidth="1"/>
    <col min="13583" max="13583" width="11" style="746" customWidth="1"/>
    <col min="13584" max="13604" width="8" style="746" customWidth="1"/>
    <col min="13605" max="13817" width="9.140625" style="746"/>
    <col min="13818" max="13818" width="4" style="746" customWidth="1"/>
    <col min="13819" max="13819" width="10.140625" style="746" customWidth="1"/>
    <col min="13820" max="13820" width="16.140625" style="746" customWidth="1"/>
    <col min="13821" max="13821" width="6" style="746" customWidth="1"/>
    <col min="13822" max="13822" width="9.28515625" style="746" customWidth="1"/>
    <col min="13823" max="13823" width="9.7109375" style="746" customWidth="1"/>
    <col min="13824" max="13824" width="5.42578125" style="746" customWidth="1"/>
    <col min="13825" max="13825" width="5.28515625" style="746" customWidth="1"/>
    <col min="13826" max="13830" width="4.5703125" style="746" customWidth="1"/>
    <col min="13831" max="13831" width="4.85546875" style="746" customWidth="1"/>
    <col min="13832" max="13832" width="5.140625" style="746" customWidth="1"/>
    <col min="13833" max="13834" width="3.140625" style="746" customWidth="1"/>
    <col min="13835" max="13835" width="3.5703125" style="746" customWidth="1"/>
    <col min="13836" max="13836" width="3.140625" style="746" customWidth="1"/>
    <col min="13837" max="13837" width="14.140625" style="746" customWidth="1"/>
    <col min="13838" max="13838" width="9" style="746" customWidth="1"/>
    <col min="13839" max="13839" width="11" style="746" customWidth="1"/>
    <col min="13840" max="13860" width="8" style="746" customWidth="1"/>
    <col min="13861" max="14073" width="9.140625" style="746"/>
    <col min="14074" max="14074" width="4" style="746" customWidth="1"/>
    <col min="14075" max="14075" width="10.140625" style="746" customWidth="1"/>
    <col min="14076" max="14076" width="16.140625" style="746" customWidth="1"/>
    <col min="14077" max="14077" width="6" style="746" customWidth="1"/>
    <col min="14078" max="14078" width="9.28515625" style="746" customWidth="1"/>
    <col min="14079" max="14079" width="9.7109375" style="746" customWidth="1"/>
    <col min="14080" max="14080" width="5.42578125" style="746" customWidth="1"/>
    <col min="14081" max="14081" width="5.28515625" style="746" customWidth="1"/>
    <col min="14082" max="14086" width="4.5703125" style="746" customWidth="1"/>
    <col min="14087" max="14087" width="4.85546875" style="746" customWidth="1"/>
    <col min="14088" max="14088" width="5.140625" style="746" customWidth="1"/>
    <col min="14089" max="14090" width="3.140625" style="746" customWidth="1"/>
    <col min="14091" max="14091" width="3.5703125" style="746" customWidth="1"/>
    <col min="14092" max="14092" width="3.140625" style="746" customWidth="1"/>
    <col min="14093" max="14093" width="14.140625" style="746" customWidth="1"/>
    <col min="14094" max="14094" width="9" style="746" customWidth="1"/>
    <col min="14095" max="14095" width="11" style="746" customWidth="1"/>
    <col min="14096" max="14116" width="8" style="746" customWidth="1"/>
    <col min="14117" max="14329" width="9.140625" style="746"/>
    <col min="14330" max="14330" width="4" style="746" customWidth="1"/>
    <col min="14331" max="14331" width="10.140625" style="746" customWidth="1"/>
    <col min="14332" max="14332" width="16.140625" style="746" customWidth="1"/>
    <col min="14333" max="14333" width="6" style="746" customWidth="1"/>
    <col min="14334" max="14334" width="9.28515625" style="746" customWidth="1"/>
    <col min="14335" max="14335" width="9.7109375" style="746" customWidth="1"/>
    <col min="14336" max="14336" width="5.42578125" style="746" customWidth="1"/>
    <col min="14337" max="14337" width="5.28515625" style="746" customWidth="1"/>
    <col min="14338" max="14342" width="4.5703125" style="746" customWidth="1"/>
    <col min="14343" max="14343" width="4.85546875" style="746" customWidth="1"/>
    <col min="14344" max="14344" width="5.140625" style="746" customWidth="1"/>
    <col min="14345" max="14346" width="3.140625" style="746" customWidth="1"/>
    <col min="14347" max="14347" width="3.5703125" style="746" customWidth="1"/>
    <col min="14348" max="14348" width="3.140625" style="746" customWidth="1"/>
    <col min="14349" max="14349" width="14.140625" style="746" customWidth="1"/>
    <col min="14350" max="14350" width="9" style="746" customWidth="1"/>
    <col min="14351" max="14351" width="11" style="746" customWidth="1"/>
    <col min="14352" max="14372" width="8" style="746" customWidth="1"/>
    <col min="14373" max="14585" width="9.140625" style="746"/>
    <col min="14586" max="14586" width="4" style="746" customWidth="1"/>
    <col min="14587" max="14587" width="10.140625" style="746" customWidth="1"/>
    <col min="14588" max="14588" width="16.140625" style="746" customWidth="1"/>
    <col min="14589" max="14589" width="6" style="746" customWidth="1"/>
    <col min="14590" max="14590" width="9.28515625" style="746" customWidth="1"/>
    <col min="14591" max="14591" width="9.7109375" style="746" customWidth="1"/>
    <col min="14592" max="14592" width="5.42578125" style="746" customWidth="1"/>
    <col min="14593" max="14593" width="5.28515625" style="746" customWidth="1"/>
    <col min="14594" max="14598" width="4.5703125" style="746" customWidth="1"/>
    <col min="14599" max="14599" width="4.85546875" style="746" customWidth="1"/>
    <col min="14600" max="14600" width="5.140625" style="746" customWidth="1"/>
    <col min="14601" max="14602" width="3.140625" style="746" customWidth="1"/>
    <col min="14603" max="14603" width="3.5703125" style="746" customWidth="1"/>
    <col min="14604" max="14604" width="3.140625" style="746" customWidth="1"/>
    <col min="14605" max="14605" width="14.140625" style="746" customWidth="1"/>
    <col min="14606" max="14606" width="9" style="746" customWidth="1"/>
    <col min="14607" max="14607" width="11" style="746" customWidth="1"/>
    <col min="14608" max="14628" width="8" style="746" customWidth="1"/>
    <col min="14629" max="14841" width="9.140625" style="746"/>
    <col min="14842" max="14842" width="4" style="746" customWidth="1"/>
    <col min="14843" max="14843" width="10.140625" style="746" customWidth="1"/>
    <col min="14844" max="14844" width="16.140625" style="746" customWidth="1"/>
    <col min="14845" max="14845" width="6" style="746" customWidth="1"/>
    <col min="14846" max="14846" width="9.28515625" style="746" customWidth="1"/>
    <col min="14847" max="14847" width="9.7109375" style="746" customWidth="1"/>
    <col min="14848" max="14848" width="5.42578125" style="746" customWidth="1"/>
    <col min="14849" max="14849" width="5.28515625" style="746" customWidth="1"/>
    <col min="14850" max="14854" width="4.5703125" style="746" customWidth="1"/>
    <col min="14855" max="14855" width="4.85546875" style="746" customWidth="1"/>
    <col min="14856" max="14856" width="5.140625" style="746" customWidth="1"/>
    <col min="14857" max="14858" width="3.140625" style="746" customWidth="1"/>
    <col min="14859" max="14859" width="3.5703125" style="746" customWidth="1"/>
    <col min="14860" max="14860" width="3.140625" style="746" customWidth="1"/>
    <col min="14861" max="14861" width="14.140625" style="746" customWidth="1"/>
    <col min="14862" max="14862" width="9" style="746" customWidth="1"/>
    <col min="14863" max="14863" width="11" style="746" customWidth="1"/>
    <col min="14864" max="14884" width="8" style="746" customWidth="1"/>
    <col min="14885" max="15097" width="9.140625" style="746"/>
    <col min="15098" max="15098" width="4" style="746" customWidth="1"/>
    <col min="15099" max="15099" width="10.140625" style="746" customWidth="1"/>
    <col min="15100" max="15100" width="16.140625" style="746" customWidth="1"/>
    <col min="15101" max="15101" width="6" style="746" customWidth="1"/>
    <col min="15102" max="15102" width="9.28515625" style="746" customWidth="1"/>
    <col min="15103" max="15103" width="9.7109375" style="746" customWidth="1"/>
    <col min="15104" max="15104" width="5.42578125" style="746" customWidth="1"/>
    <col min="15105" max="15105" width="5.28515625" style="746" customWidth="1"/>
    <col min="15106" max="15110" width="4.5703125" style="746" customWidth="1"/>
    <col min="15111" max="15111" width="4.85546875" style="746" customWidth="1"/>
    <col min="15112" max="15112" width="5.140625" style="746" customWidth="1"/>
    <col min="15113" max="15114" width="3.140625" style="746" customWidth="1"/>
    <col min="15115" max="15115" width="3.5703125" style="746" customWidth="1"/>
    <col min="15116" max="15116" width="3.140625" style="746" customWidth="1"/>
    <col min="15117" max="15117" width="14.140625" style="746" customWidth="1"/>
    <col min="15118" max="15118" width="9" style="746" customWidth="1"/>
    <col min="15119" max="15119" width="11" style="746" customWidth="1"/>
    <col min="15120" max="15140" width="8" style="746" customWidth="1"/>
    <col min="15141" max="15353" width="9.140625" style="746"/>
    <col min="15354" max="15354" width="4" style="746" customWidth="1"/>
    <col min="15355" max="15355" width="10.140625" style="746" customWidth="1"/>
    <col min="15356" max="15356" width="16.140625" style="746" customWidth="1"/>
    <col min="15357" max="15357" width="6" style="746" customWidth="1"/>
    <col min="15358" max="15358" width="9.28515625" style="746" customWidth="1"/>
    <col min="15359" max="15359" width="9.7109375" style="746" customWidth="1"/>
    <col min="15360" max="15360" width="5.42578125" style="746" customWidth="1"/>
    <col min="15361" max="15361" width="5.28515625" style="746" customWidth="1"/>
    <col min="15362" max="15366" width="4.5703125" style="746" customWidth="1"/>
    <col min="15367" max="15367" width="4.85546875" style="746" customWidth="1"/>
    <col min="15368" max="15368" width="5.140625" style="746" customWidth="1"/>
    <col min="15369" max="15370" width="3.140625" style="746" customWidth="1"/>
    <col min="15371" max="15371" width="3.5703125" style="746" customWidth="1"/>
    <col min="15372" max="15372" width="3.140625" style="746" customWidth="1"/>
    <col min="15373" max="15373" width="14.140625" style="746" customWidth="1"/>
    <col min="15374" max="15374" width="9" style="746" customWidth="1"/>
    <col min="15375" max="15375" width="11" style="746" customWidth="1"/>
    <col min="15376" max="15396" width="8" style="746" customWidth="1"/>
    <col min="15397" max="15609" width="9.140625" style="746"/>
    <col min="15610" max="15610" width="4" style="746" customWidth="1"/>
    <col min="15611" max="15611" width="10.140625" style="746" customWidth="1"/>
    <col min="15612" max="15612" width="16.140625" style="746" customWidth="1"/>
    <col min="15613" max="15613" width="6" style="746" customWidth="1"/>
    <col min="15614" max="15614" width="9.28515625" style="746" customWidth="1"/>
    <col min="15615" max="15615" width="9.7109375" style="746" customWidth="1"/>
    <col min="15616" max="15616" width="5.42578125" style="746" customWidth="1"/>
    <col min="15617" max="15617" width="5.28515625" style="746" customWidth="1"/>
    <col min="15618" max="15622" width="4.5703125" style="746" customWidth="1"/>
    <col min="15623" max="15623" width="4.85546875" style="746" customWidth="1"/>
    <col min="15624" max="15624" width="5.140625" style="746" customWidth="1"/>
    <col min="15625" max="15626" width="3.140625" style="746" customWidth="1"/>
    <col min="15627" max="15627" width="3.5703125" style="746" customWidth="1"/>
    <col min="15628" max="15628" width="3.140625" style="746" customWidth="1"/>
    <col min="15629" max="15629" width="14.140625" style="746" customWidth="1"/>
    <col min="15630" max="15630" width="9" style="746" customWidth="1"/>
    <col min="15631" max="15631" width="11" style="746" customWidth="1"/>
    <col min="15632" max="15652" width="8" style="746" customWidth="1"/>
    <col min="15653" max="15865" width="9.140625" style="746"/>
    <col min="15866" max="15866" width="4" style="746" customWidth="1"/>
    <col min="15867" max="15867" width="10.140625" style="746" customWidth="1"/>
    <col min="15868" max="15868" width="16.140625" style="746" customWidth="1"/>
    <col min="15869" max="15869" width="6" style="746" customWidth="1"/>
    <col min="15870" max="15870" width="9.28515625" style="746" customWidth="1"/>
    <col min="15871" max="15871" width="9.7109375" style="746" customWidth="1"/>
    <col min="15872" max="15872" width="5.42578125" style="746" customWidth="1"/>
    <col min="15873" max="15873" width="5.28515625" style="746" customWidth="1"/>
    <col min="15874" max="15878" width="4.5703125" style="746" customWidth="1"/>
    <col min="15879" max="15879" width="4.85546875" style="746" customWidth="1"/>
    <col min="15880" max="15880" width="5.140625" style="746" customWidth="1"/>
    <col min="15881" max="15882" width="3.140625" style="746" customWidth="1"/>
    <col min="15883" max="15883" width="3.5703125" style="746" customWidth="1"/>
    <col min="15884" max="15884" width="3.140625" style="746" customWidth="1"/>
    <col min="15885" max="15885" width="14.140625" style="746" customWidth="1"/>
    <col min="15886" max="15886" width="9" style="746" customWidth="1"/>
    <col min="15887" max="15887" width="11" style="746" customWidth="1"/>
    <col min="15888" max="15908" width="8" style="746" customWidth="1"/>
    <col min="15909" max="16121" width="9.140625" style="746"/>
    <col min="16122" max="16122" width="4" style="746" customWidth="1"/>
    <col min="16123" max="16123" width="10.140625" style="746" customWidth="1"/>
    <col min="16124" max="16124" width="16.140625" style="746" customWidth="1"/>
    <col min="16125" max="16125" width="6" style="746" customWidth="1"/>
    <col min="16126" max="16126" width="9.28515625" style="746" customWidth="1"/>
    <col min="16127" max="16127" width="9.7109375" style="746" customWidth="1"/>
    <col min="16128" max="16128" width="5.42578125" style="746" customWidth="1"/>
    <col min="16129" max="16129" width="5.28515625" style="746" customWidth="1"/>
    <col min="16130" max="16134" width="4.5703125" style="746" customWidth="1"/>
    <col min="16135" max="16135" width="4.85546875" style="746" customWidth="1"/>
    <col min="16136" max="16136" width="5.140625" style="746" customWidth="1"/>
    <col min="16137" max="16138" width="3.140625" style="746" customWidth="1"/>
    <col min="16139" max="16139" width="3.5703125" style="746" customWidth="1"/>
    <col min="16140" max="16140" width="3.140625" style="746" customWidth="1"/>
    <col min="16141" max="16141" width="14.140625" style="746" customWidth="1"/>
    <col min="16142" max="16142" width="9" style="746" customWidth="1"/>
    <col min="16143" max="16143" width="11" style="746" customWidth="1"/>
    <col min="16144" max="16164" width="8" style="746" customWidth="1"/>
    <col min="16165" max="16384" width="9.140625" style="746"/>
  </cols>
  <sheetData>
    <row r="1" spans="1:244" ht="27.75" customHeight="1">
      <c r="A1" s="957" t="s">
        <v>0</v>
      </c>
      <c r="B1" s="957"/>
      <c r="C1" s="957"/>
      <c r="E1" s="747"/>
      <c r="H1" s="748"/>
      <c r="I1" s="748"/>
      <c r="J1" s="748"/>
      <c r="K1" s="748"/>
      <c r="L1" s="748" t="s">
        <v>1</v>
      </c>
      <c r="M1" s="748"/>
    </row>
    <row r="2" spans="1:244" ht="21.75" customHeight="1">
      <c r="A2" s="957" t="s">
        <v>2</v>
      </c>
      <c r="B2" s="957"/>
      <c r="C2" s="957"/>
      <c r="H2" s="752"/>
      <c r="I2" s="752"/>
      <c r="J2" s="752"/>
      <c r="K2" s="752"/>
      <c r="L2" s="752" t="s">
        <v>537</v>
      </c>
      <c r="M2" s="752"/>
    </row>
    <row r="3" spans="1:244" ht="21.75" customHeight="1">
      <c r="H3" s="752"/>
      <c r="I3" s="752"/>
      <c r="J3" s="752"/>
      <c r="K3" s="752"/>
      <c r="L3" s="752" t="s">
        <v>783</v>
      </c>
      <c r="M3" s="752"/>
    </row>
    <row r="4" spans="1:244" s="582" customFormat="1">
      <c r="B4" s="583"/>
      <c r="D4" s="584"/>
      <c r="E4" s="585"/>
      <c r="H4" s="582">
        <v>68</v>
      </c>
      <c r="I4" s="582">
        <v>71</v>
      </c>
      <c r="L4" s="586">
        <v>72</v>
      </c>
      <c r="M4" s="586"/>
      <c r="N4" s="586">
        <v>73</v>
      </c>
      <c r="O4" s="586">
        <v>73</v>
      </c>
      <c r="P4" s="586"/>
      <c r="Q4" s="586"/>
      <c r="R4" s="586">
        <v>74</v>
      </c>
      <c r="S4" s="586">
        <v>75</v>
      </c>
      <c r="T4" s="587"/>
    </row>
    <row r="5" spans="1:244" ht="20.25" customHeight="1">
      <c r="A5" s="949" t="s">
        <v>5</v>
      </c>
      <c r="B5" s="958" t="s">
        <v>6</v>
      </c>
      <c r="C5" s="961" t="s">
        <v>7</v>
      </c>
      <c r="D5" s="962"/>
      <c r="E5" s="946" t="s">
        <v>8</v>
      </c>
      <c r="F5" s="949" t="s">
        <v>9</v>
      </c>
      <c r="G5" s="952" t="s">
        <v>10</v>
      </c>
      <c r="H5" s="953" t="s">
        <v>553</v>
      </c>
      <c r="I5" s="956" t="s">
        <v>13</v>
      </c>
      <c r="J5" s="956"/>
      <c r="K5" s="956"/>
      <c r="L5" s="956"/>
      <c r="M5" s="956"/>
      <c r="N5" s="969" t="s">
        <v>334</v>
      </c>
      <c r="O5" s="970"/>
      <c r="P5" s="953" t="s">
        <v>16</v>
      </c>
      <c r="Q5" s="953" t="s">
        <v>15</v>
      </c>
      <c r="R5" s="953" t="s">
        <v>17</v>
      </c>
      <c r="S5" s="953" t="s">
        <v>18</v>
      </c>
      <c r="T5" s="952" t="s">
        <v>20</v>
      </c>
      <c r="U5" s="952" t="s">
        <v>21</v>
      </c>
    </row>
    <row r="6" spans="1:244" ht="23.25" customHeight="1">
      <c r="A6" s="950"/>
      <c r="B6" s="959"/>
      <c r="C6" s="963"/>
      <c r="D6" s="964"/>
      <c r="E6" s="947"/>
      <c r="F6" s="950"/>
      <c r="G6" s="950"/>
      <c r="H6" s="954"/>
      <c r="I6" s="954" t="s">
        <v>38</v>
      </c>
      <c r="J6" s="954" t="s">
        <v>511</v>
      </c>
      <c r="K6" s="954" t="s">
        <v>423</v>
      </c>
      <c r="L6" s="954" t="s">
        <v>25</v>
      </c>
      <c r="M6" s="953" t="s">
        <v>26</v>
      </c>
      <c r="N6" s="971"/>
      <c r="O6" s="972"/>
      <c r="P6" s="954"/>
      <c r="Q6" s="954"/>
      <c r="R6" s="954"/>
      <c r="S6" s="954"/>
      <c r="T6" s="967"/>
      <c r="U6" s="967"/>
    </row>
    <row r="7" spans="1:244" ht="27" customHeight="1">
      <c r="A7" s="951"/>
      <c r="B7" s="960"/>
      <c r="C7" s="965"/>
      <c r="D7" s="966"/>
      <c r="E7" s="948"/>
      <c r="F7" s="951"/>
      <c r="G7" s="951"/>
      <c r="H7" s="955"/>
      <c r="I7" s="955"/>
      <c r="J7" s="955"/>
      <c r="K7" s="955"/>
      <c r="L7" s="955"/>
      <c r="M7" s="955"/>
      <c r="N7" s="348" t="s">
        <v>27</v>
      </c>
      <c r="O7" s="348" t="s">
        <v>28</v>
      </c>
      <c r="P7" s="955"/>
      <c r="Q7" s="955"/>
      <c r="R7" s="955"/>
      <c r="S7" s="955"/>
      <c r="T7" s="968"/>
      <c r="U7" s="968"/>
    </row>
    <row r="8" spans="1:244" s="588" customFormat="1" ht="30" customHeight="1">
      <c r="A8" s="364"/>
      <c r="B8" s="342" t="s">
        <v>364</v>
      </c>
      <c r="C8" s="365"/>
      <c r="D8" s="366"/>
      <c r="E8" s="367"/>
      <c r="F8" s="368"/>
      <c r="G8" s="368"/>
      <c r="H8" s="368"/>
      <c r="I8" s="368"/>
      <c r="J8" s="368"/>
      <c r="K8" s="368"/>
      <c r="L8" s="368"/>
      <c r="M8" s="368"/>
      <c r="N8" s="368"/>
      <c r="O8" s="754"/>
      <c r="P8" s="754"/>
      <c r="Q8" s="754"/>
      <c r="R8" s="755"/>
      <c r="S8" s="755"/>
      <c r="T8" s="756"/>
      <c r="U8" s="757"/>
      <c r="V8" s="594"/>
      <c r="W8" s="594"/>
      <c r="X8" s="594"/>
      <c r="Y8" s="594"/>
      <c r="Z8" s="594"/>
      <c r="AA8" s="594"/>
      <c r="AB8" s="594"/>
      <c r="AC8" s="594"/>
      <c r="AD8" s="594"/>
      <c r="AE8" s="594"/>
      <c r="AF8" s="594"/>
      <c r="AG8" s="594"/>
      <c r="AH8" s="594"/>
      <c r="AI8" s="594"/>
      <c r="AJ8" s="594"/>
      <c r="AK8" s="594"/>
      <c r="AL8" s="594"/>
      <c r="AM8" s="594"/>
      <c r="AN8" s="594"/>
      <c r="AO8" s="594"/>
      <c r="AP8" s="594"/>
      <c r="AQ8" s="594"/>
      <c r="AR8" s="594"/>
      <c r="AS8" s="594"/>
      <c r="AT8" s="594"/>
      <c r="AU8" s="594"/>
      <c r="AV8" s="594"/>
      <c r="AW8" s="594"/>
      <c r="AX8" s="594"/>
      <c r="AY8" s="594"/>
      <c r="AZ8" s="594"/>
      <c r="BA8" s="594"/>
      <c r="BB8" s="594"/>
      <c r="BC8" s="594"/>
      <c r="BD8" s="594"/>
      <c r="BE8" s="594"/>
      <c r="BF8" s="594"/>
      <c r="BG8" s="594"/>
      <c r="BH8" s="594"/>
      <c r="BI8" s="594"/>
      <c r="BJ8" s="594"/>
      <c r="BK8" s="594"/>
      <c r="BL8" s="594"/>
      <c r="BM8" s="594"/>
      <c r="BN8" s="594"/>
      <c r="BO8" s="594"/>
      <c r="BP8" s="594"/>
      <c r="BQ8" s="594"/>
      <c r="BR8" s="594"/>
      <c r="BS8" s="594"/>
      <c r="BT8" s="594"/>
      <c r="BU8" s="594"/>
      <c r="BV8" s="594"/>
      <c r="BW8" s="594"/>
      <c r="BX8" s="594"/>
      <c r="BY8" s="594"/>
      <c r="BZ8" s="594"/>
      <c r="CA8" s="594"/>
      <c r="CB8" s="594"/>
      <c r="CC8" s="594"/>
      <c r="CD8" s="594"/>
      <c r="CE8" s="594"/>
      <c r="CF8" s="594"/>
      <c r="CG8" s="594"/>
      <c r="CH8" s="594"/>
      <c r="CI8" s="594"/>
      <c r="CJ8" s="594"/>
      <c r="CK8" s="594"/>
      <c r="CL8" s="594"/>
      <c r="CM8" s="594"/>
      <c r="CN8" s="594"/>
      <c r="CO8" s="594"/>
      <c r="CP8" s="594"/>
      <c r="CQ8" s="594"/>
      <c r="CR8" s="594"/>
      <c r="CS8" s="594"/>
      <c r="CT8" s="594"/>
      <c r="CU8" s="594"/>
      <c r="CV8" s="594"/>
      <c r="CW8" s="594"/>
      <c r="CX8" s="594"/>
      <c r="CY8" s="594"/>
      <c r="CZ8" s="594"/>
      <c r="DA8" s="594"/>
      <c r="DB8" s="594"/>
      <c r="DC8" s="594"/>
      <c r="DD8" s="594"/>
      <c r="DE8" s="594"/>
      <c r="DF8" s="594"/>
      <c r="DG8" s="594"/>
      <c r="DH8" s="594"/>
      <c r="DI8" s="594"/>
      <c r="DJ8" s="594"/>
      <c r="DK8" s="594"/>
      <c r="DL8" s="594"/>
      <c r="DM8" s="594"/>
      <c r="DN8" s="594"/>
      <c r="DO8" s="594"/>
      <c r="DP8" s="594"/>
      <c r="DQ8" s="594"/>
      <c r="DR8" s="594"/>
      <c r="DS8" s="594"/>
      <c r="DT8" s="594"/>
      <c r="DU8" s="594"/>
      <c r="DV8" s="594"/>
      <c r="DW8" s="594"/>
      <c r="DX8" s="594"/>
      <c r="DY8" s="594"/>
      <c r="DZ8" s="594"/>
      <c r="EA8" s="594"/>
      <c r="EB8" s="594"/>
      <c r="EC8" s="594"/>
      <c r="ED8" s="594"/>
      <c r="EE8" s="594"/>
      <c r="EF8" s="594"/>
      <c r="EG8" s="594"/>
      <c r="EH8" s="594"/>
      <c r="EI8" s="594"/>
      <c r="EJ8" s="594"/>
      <c r="EK8" s="594"/>
      <c r="EL8" s="594"/>
      <c r="EM8" s="594"/>
      <c r="EN8" s="594"/>
      <c r="EO8" s="594"/>
      <c r="EP8" s="594"/>
      <c r="EQ8" s="594"/>
      <c r="ER8" s="594"/>
      <c r="ES8" s="594"/>
      <c r="ET8" s="594"/>
      <c r="EU8" s="594"/>
      <c r="EV8" s="594"/>
      <c r="EW8" s="594"/>
      <c r="EX8" s="594"/>
      <c r="EY8" s="594"/>
      <c r="EZ8" s="594"/>
      <c r="FA8" s="594"/>
      <c r="FB8" s="594"/>
      <c r="FC8" s="594"/>
      <c r="FD8" s="594"/>
      <c r="FE8" s="594"/>
      <c r="FF8" s="594"/>
      <c r="FG8" s="594"/>
      <c r="FH8" s="594"/>
      <c r="FI8" s="594"/>
      <c r="FJ8" s="594"/>
      <c r="FK8" s="594"/>
      <c r="FL8" s="594"/>
      <c r="FM8" s="594"/>
      <c r="FN8" s="594"/>
      <c r="FO8" s="594"/>
      <c r="FP8" s="594"/>
      <c r="FQ8" s="594"/>
      <c r="FR8" s="594"/>
      <c r="FS8" s="594"/>
      <c r="FT8" s="594"/>
      <c r="FU8" s="594"/>
      <c r="FV8" s="594"/>
      <c r="FW8" s="594"/>
      <c r="FX8" s="594"/>
      <c r="FY8" s="594"/>
      <c r="FZ8" s="594"/>
      <c r="GA8" s="594"/>
      <c r="GB8" s="594"/>
      <c r="GC8" s="594"/>
      <c r="GD8" s="594"/>
      <c r="GE8" s="594"/>
      <c r="GF8" s="594"/>
      <c r="GG8" s="594"/>
      <c r="GH8" s="594"/>
      <c r="GI8" s="594"/>
      <c r="GJ8" s="594"/>
      <c r="GK8" s="594"/>
      <c r="GL8" s="594"/>
      <c r="GM8" s="594"/>
      <c r="GN8" s="594"/>
      <c r="GO8" s="594"/>
      <c r="GP8" s="594"/>
      <c r="GQ8" s="594"/>
      <c r="GR8" s="594"/>
      <c r="GS8" s="594"/>
      <c r="GT8" s="594"/>
      <c r="GU8" s="594"/>
      <c r="GV8" s="594"/>
      <c r="GW8" s="594"/>
      <c r="GX8" s="594"/>
      <c r="GY8" s="594"/>
      <c r="GZ8" s="594"/>
      <c r="HA8" s="594"/>
      <c r="HB8" s="594"/>
      <c r="HC8" s="594"/>
      <c r="HD8" s="594"/>
      <c r="HE8" s="594"/>
      <c r="HF8" s="594"/>
      <c r="HG8" s="594"/>
      <c r="HH8" s="594"/>
      <c r="HI8" s="594"/>
      <c r="HJ8" s="594"/>
      <c r="HK8" s="594"/>
      <c r="HL8" s="594"/>
      <c r="HM8" s="594"/>
      <c r="HN8" s="594"/>
      <c r="HO8" s="594"/>
      <c r="HP8" s="594"/>
      <c r="HQ8" s="594"/>
      <c r="HR8" s="594"/>
      <c r="HS8" s="594"/>
      <c r="HT8" s="594"/>
      <c r="HU8" s="594"/>
      <c r="HV8" s="594"/>
      <c r="HW8" s="594"/>
      <c r="HX8" s="594"/>
      <c r="HY8" s="594"/>
      <c r="HZ8" s="594"/>
      <c r="IA8" s="594"/>
      <c r="IB8" s="594"/>
      <c r="IC8" s="594"/>
      <c r="ID8" s="594"/>
      <c r="IE8" s="594"/>
      <c r="IF8" s="594"/>
      <c r="IG8" s="594"/>
      <c r="IH8" s="594"/>
      <c r="II8" s="594"/>
      <c r="IJ8" s="594"/>
    </row>
    <row r="9" spans="1:244" s="594" customFormat="1" ht="30.75" customHeight="1">
      <c r="A9" s="349">
        <v>1</v>
      </c>
      <c r="B9" s="758">
        <v>152320790</v>
      </c>
      <c r="C9" s="759" t="s">
        <v>58</v>
      </c>
      <c r="D9" s="760" t="s">
        <v>784</v>
      </c>
      <c r="E9" s="761" t="s">
        <v>785</v>
      </c>
      <c r="F9" s="762" t="s">
        <v>345</v>
      </c>
      <c r="G9" s="762" t="s">
        <v>45</v>
      </c>
      <c r="H9" s="355">
        <v>6.16</v>
      </c>
      <c r="I9" s="356">
        <v>7.1</v>
      </c>
      <c r="J9" s="356">
        <v>9</v>
      </c>
      <c r="K9" s="356">
        <v>5.9</v>
      </c>
      <c r="L9" s="356">
        <v>8</v>
      </c>
      <c r="M9" s="763">
        <v>7</v>
      </c>
      <c r="N9" s="355">
        <v>6.2</v>
      </c>
      <c r="O9" s="355">
        <v>2.35</v>
      </c>
      <c r="P9" s="764" t="s">
        <v>46</v>
      </c>
      <c r="Q9" s="764" t="s">
        <v>46</v>
      </c>
      <c r="R9" s="764" t="s">
        <v>46</v>
      </c>
      <c r="S9" s="764" t="s">
        <v>46</v>
      </c>
      <c r="T9" s="765" t="s">
        <v>786</v>
      </c>
      <c r="U9" s="670" t="s">
        <v>48</v>
      </c>
      <c r="V9" s="671" t="s">
        <v>638</v>
      </c>
    </row>
    <row r="10" spans="1:244" s="766" customFormat="1" ht="24" customHeight="1">
      <c r="B10" s="767"/>
      <c r="E10" s="768"/>
      <c r="L10" s="769"/>
      <c r="M10" s="769"/>
      <c r="N10" s="769"/>
      <c r="O10" s="769"/>
      <c r="P10" s="769"/>
      <c r="Q10" s="770" t="s">
        <v>30</v>
      </c>
      <c r="R10" s="769"/>
      <c r="S10" s="769"/>
      <c r="T10" s="769"/>
      <c r="U10" s="769"/>
    </row>
    <row r="11" spans="1:244" s="766" customFormat="1" ht="26.25" customHeight="1">
      <c r="A11" s="771"/>
      <c r="B11" s="771" t="s">
        <v>31</v>
      </c>
      <c r="C11" s="771"/>
      <c r="D11" s="772" t="s">
        <v>32</v>
      </c>
      <c r="E11" s="773"/>
      <c r="F11" s="771"/>
      <c r="G11" s="774"/>
      <c r="H11" s="771"/>
      <c r="I11" s="775" t="s">
        <v>33</v>
      </c>
      <c r="J11" s="771"/>
      <c r="K11" s="773"/>
      <c r="L11" s="773"/>
      <c r="M11" s="774"/>
      <c r="N11" s="774"/>
      <c r="O11" s="774"/>
      <c r="P11" s="774"/>
      <c r="Q11" s="772" t="s">
        <v>34</v>
      </c>
      <c r="R11" s="774"/>
      <c r="S11" s="774"/>
      <c r="U11" s="774"/>
    </row>
    <row r="12" spans="1:244" s="766" customFormat="1">
      <c r="A12" s="771"/>
      <c r="B12" s="776"/>
      <c r="C12" s="771"/>
      <c r="D12" s="771"/>
      <c r="E12" s="775"/>
      <c r="F12" s="771"/>
      <c r="G12" s="777"/>
      <c r="H12" s="772"/>
      <c r="I12" s="772"/>
      <c r="J12" s="772"/>
      <c r="K12" s="772"/>
      <c r="L12" s="777"/>
      <c r="M12" s="777"/>
      <c r="N12" s="777"/>
      <c r="O12" s="777"/>
      <c r="P12" s="777"/>
      <c r="Q12" s="777"/>
      <c r="R12" s="777"/>
      <c r="S12" s="777"/>
      <c r="T12" s="778"/>
      <c r="U12" s="771"/>
    </row>
    <row r="13" spans="1:244" s="766" customFormat="1">
      <c r="A13" s="771"/>
      <c r="B13" s="776"/>
      <c r="C13" s="771"/>
      <c r="D13" s="771"/>
      <c r="E13" s="775"/>
      <c r="F13" s="771"/>
      <c r="G13" s="777"/>
      <c r="H13" s="772"/>
      <c r="I13" s="772"/>
      <c r="J13" s="772"/>
      <c r="K13" s="772"/>
      <c r="L13" s="777"/>
      <c r="M13" s="777"/>
      <c r="N13" s="777"/>
      <c r="O13" s="777"/>
      <c r="P13" s="777"/>
      <c r="Q13" s="777"/>
      <c r="R13" s="777"/>
      <c r="S13" s="777"/>
      <c r="T13" s="778"/>
      <c r="U13" s="771"/>
    </row>
    <row r="14" spans="1:244" s="766" customFormat="1">
      <c r="A14" s="771"/>
      <c r="B14" s="776"/>
      <c r="C14" s="771"/>
      <c r="D14" s="771"/>
      <c r="E14" s="775"/>
      <c r="F14" s="771"/>
      <c r="G14" s="777"/>
      <c r="H14" s="772"/>
      <c r="I14" s="772"/>
      <c r="J14" s="772"/>
      <c r="K14" s="772"/>
      <c r="L14" s="777"/>
      <c r="M14" s="777"/>
      <c r="N14" s="777"/>
      <c r="O14" s="777"/>
      <c r="P14" s="777"/>
      <c r="Q14" s="777"/>
      <c r="R14" s="777"/>
      <c r="S14" s="777"/>
      <c r="T14" s="778"/>
      <c r="U14" s="771"/>
    </row>
    <row r="15" spans="1:244" s="766" customFormat="1">
      <c r="A15" s="771"/>
      <c r="B15" s="771"/>
      <c r="C15" s="771"/>
      <c r="D15" s="771"/>
      <c r="E15" s="775"/>
      <c r="F15" s="771"/>
      <c r="G15" s="777"/>
      <c r="H15" s="772"/>
      <c r="I15" s="772"/>
      <c r="J15" s="772"/>
      <c r="K15" s="772"/>
      <c r="L15" s="777"/>
      <c r="M15" s="777"/>
      <c r="N15" s="777"/>
      <c r="O15" s="777"/>
      <c r="P15" s="777"/>
      <c r="Q15" s="777"/>
      <c r="R15" s="777"/>
      <c r="S15" s="777"/>
      <c r="T15" s="778"/>
      <c r="U15" s="771"/>
    </row>
    <row r="16" spans="1:244" s="766" customFormat="1">
      <c r="A16" s="771"/>
      <c r="B16" s="771"/>
      <c r="C16" s="779"/>
      <c r="D16" s="779"/>
      <c r="E16" s="780"/>
      <c r="F16" s="779"/>
      <c r="G16" s="779"/>
      <c r="H16" s="779"/>
      <c r="I16" s="779"/>
      <c r="J16" s="779"/>
      <c r="K16" s="779"/>
      <c r="L16" s="781"/>
      <c r="M16" s="779"/>
      <c r="N16" s="781"/>
      <c r="O16" s="781"/>
      <c r="P16" s="781"/>
      <c r="Q16" s="781"/>
      <c r="R16" s="781"/>
      <c r="S16" s="781"/>
      <c r="T16" s="782"/>
      <c r="U16" s="779"/>
    </row>
    <row r="17" spans="1:21" s="766" customFormat="1">
      <c r="A17" s="771"/>
      <c r="B17" s="783" t="s">
        <v>35</v>
      </c>
      <c r="D17" s="784" t="s">
        <v>36</v>
      </c>
      <c r="E17" s="771"/>
      <c r="I17" s="785" t="s">
        <v>37</v>
      </c>
      <c r="J17" s="771"/>
      <c r="L17" s="781"/>
      <c r="M17" s="779"/>
      <c r="N17" s="781"/>
      <c r="O17" s="781"/>
      <c r="P17" s="781"/>
      <c r="Q17" s="781"/>
      <c r="R17" s="781"/>
      <c r="S17" s="781"/>
      <c r="T17" s="782"/>
      <c r="U17" s="779"/>
    </row>
    <row r="18" spans="1:21">
      <c r="E18" s="786"/>
      <c r="F18" s="787"/>
      <c r="G18" s="787"/>
      <c r="H18" s="787"/>
      <c r="I18" s="787"/>
      <c r="J18" s="787"/>
    </row>
    <row r="19" spans="1:21">
      <c r="E19" s="786"/>
      <c r="F19" s="787"/>
      <c r="G19" s="787"/>
      <c r="H19" s="787"/>
      <c r="I19" s="787"/>
      <c r="J19" s="787"/>
    </row>
    <row r="36" spans="21:21">
      <c r="U36" s="746">
        <f>COUNTIF(U9:U9,"CNTN")</f>
        <v>1</v>
      </c>
    </row>
  </sheetData>
  <mergeCells count="22">
    <mergeCell ref="U5:U7"/>
    <mergeCell ref="M6:M7"/>
    <mergeCell ref="Q5:Q7"/>
    <mergeCell ref="R5:R7"/>
    <mergeCell ref="S5:S7"/>
    <mergeCell ref="T5:T7"/>
    <mergeCell ref="P5:P7"/>
    <mergeCell ref="N5:O6"/>
    <mergeCell ref="A1:C1"/>
    <mergeCell ref="A2:C2"/>
    <mergeCell ref="A5:A7"/>
    <mergeCell ref="B5:B7"/>
    <mergeCell ref="C5:D7"/>
    <mergeCell ref="E5:E7"/>
    <mergeCell ref="F5:F7"/>
    <mergeCell ref="G5:G7"/>
    <mergeCell ref="H5:H7"/>
    <mergeCell ref="I5:M5"/>
    <mergeCell ref="I6:I7"/>
    <mergeCell ref="J6:J7"/>
    <mergeCell ref="K6:K7"/>
    <mergeCell ref="L6:L7"/>
  </mergeCells>
  <conditionalFormatting sqref="I9:M9 P9:S9">
    <cfRule type="cellIs" dxfId="766" priority="11" stopIfTrue="1" operator="lessThan">
      <formula>5.5</formula>
    </cfRule>
  </conditionalFormatting>
  <conditionalFormatting sqref="P9:S9">
    <cfRule type="cellIs" dxfId="765" priority="9" operator="lessThan">
      <formula>5</formula>
    </cfRule>
  </conditionalFormatting>
  <conditionalFormatting sqref="P9:S9">
    <cfRule type="cellIs" dxfId="764" priority="8" stopIfTrue="1" operator="notEqual">
      <formula>"CNTN"</formula>
    </cfRule>
  </conditionalFormatting>
  <conditionalFormatting sqref="P9:S9">
    <cfRule type="cellIs" dxfId="763" priority="6" stopIfTrue="1" operator="equal">
      <formula>0</formula>
    </cfRule>
    <cfRule type="cellIs" dxfId="762" priority="7" stopIfTrue="1" operator="lessThan">
      <formula>0</formula>
    </cfRule>
  </conditionalFormatting>
  <conditionalFormatting sqref="P9:S9">
    <cfRule type="notContainsBlanks" dxfId="761" priority="4" stopIfTrue="1">
      <formula>LEN(TRIM(P9))&gt;0</formula>
    </cfRule>
    <cfRule type="cellIs" dxfId="760" priority="5" operator="between">
      <formula>0</formula>
      <formula>3.9</formula>
    </cfRule>
  </conditionalFormatting>
  <conditionalFormatting sqref="U9">
    <cfRule type="cellIs" dxfId="759" priority="3" operator="between">
      <formula>0</formula>
      <formula>3.9</formula>
    </cfRule>
  </conditionalFormatting>
  <conditionalFormatting sqref="U9">
    <cfRule type="cellIs" dxfId="758" priority="2" operator="lessThan">
      <formula>5</formula>
    </cfRule>
  </conditionalFormatting>
  <conditionalFormatting sqref="U9">
    <cfRule type="cellIs" dxfId="757" priority="1" stopIfTrue="1" operator="notEqual">
      <formula>"CNTN"</formula>
    </cfRule>
  </conditionalFormatting>
  <printOptions horizontalCentered="1"/>
  <pageMargins left="0.1" right="0" top="0.17" bottom="0" header="0" footer="0"/>
  <pageSetup paperSize="9"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U15"/>
  <sheetViews>
    <sheetView topLeftCell="I1" zoomScaleNormal="100" workbookViewId="0">
      <selection activeCell="T9" sqref="T9:U9"/>
    </sheetView>
  </sheetViews>
  <sheetFormatPr defaultRowHeight="15"/>
  <cols>
    <col min="1" max="1" width="4.5703125" style="746" customWidth="1"/>
    <col min="2" max="2" width="11.140625" style="753" customWidth="1"/>
    <col min="3" max="3" width="12.28515625" style="746" customWidth="1"/>
    <col min="4" max="4" width="6.7109375" style="746" customWidth="1"/>
    <col min="5" max="5" width="10.28515625" style="751" customWidth="1"/>
    <col min="6" max="6" width="9.28515625" style="746" customWidth="1"/>
    <col min="7" max="7" width="5.7109375" style="746" customWidth="1"/>
    <col min="8" max="8" width="6" style="746" customWidth="1"/>
    <col min="9" max="11" width="5.28515625" style="746" customWidth="1"/>
    <col min="12" max="13" width="5.28515625" style="749" customWidth="1"/>
    <col min="14" max="14" width="5.5703125" style="749" customWidth="1"/>
    <col min="15" max="15" width="5.85546875" style="749" customWidth="1"/>
    <col min="16" max="17" width="4.85546875" style="749" customWidth="1"/>
    <col min="18" max="18" width="7" style="749" customWidth="1"/>
    <col min="19" max="19" width="10.42578125" style="750" customWidth="1"/>
    <col min="20" max="20" width="10.7109375" style="746" customWidth="1"/>
    <col min="21" max="16384" width="9.140625" style="746"/>
  </cols>
  <sheetData>
    <row r="1" spans="1:21" s="766" customFormat="1" ht="27" customHeight="1">
      <c r="A1" s="973" t="s">
        <v>0</v>
      </c>
      <c r="B1" s="973"/>
      <c r="C1" s="973"/>
      <c r="E1" s="788"/>
      <c r="H1" s="579"/>
      <c r="I1" s="579"/>
      <c r="J1" s="579"/>
      <c r="K1" s="579"/>
      <c r="L1" s="789" t="s">
        <v>1</v>
      </c>
      <c r="M1" s="789"/>
      <c r="N1" s="769"/>
      <c r="O1" s="769"/>
      <c r="P1" s="769"/>
      <c r="Q1" s="769"/>
      <c r="R1" s="769"/>
      <c r="S1" s="790"/>
    </row>
    <row r="2" spans="1:21" ht="25.5" customHeight="1">
      <c r="A2" s="974" t="s">
        <v>2</v>
      </c>
      <c r="B2" s="974"/>
      <c r="C2" s="974"/>
      <c r="H2" s="752"/>
      <c r="I2" s="752"/>
      <c r="J2" s="752"/>
      <c r="K2" s="752"/>
      <c r="L2" s="791" t="s">
        <v>787</v>
      </c>
      <c r="M2" s="791"/>
    </row>
    <row r="3" spans="1:21" ht="22.5" customHeight="1">
      <c r="H3" s="752"/>
      <c r="I3" s="752"/>
      <c r="J3" s="752"/>
      <c r="K3" s="752"/>
      <c r="L3" s="791" t="s">
        <v>788</v>
      </c>
      <c r="M3" s="791"/>
    </row>
    <row r="4" spans="1:21" s="582" customFormat="1" ht="6.75" customHeight="1">
      <c r="B4" s="583"/>
      <c r="D4" s="584"/>
      <c r="E4" s="585"/>
      <c r="H4" s="582">
        <v>68</v>
      </c>
      <c r="I4" s="582">
        <v>71</v>
      </c>
      <c r="L4" s="586">
        <v>72</v>
      </c>
      <c r="M4" s="586"/>
      <c r="N4" s="586">
        <v>73</v>
      </c>
      <c r="O4" s="586">
        <v>73</v>
      </c>
      <c r="P4" s="586">
        <v>74</v>
      </c>
      <c r="Q4" s="586">
        <v>75</v>
      </c>
      <c r="R4" s="586"/>
      <c r="S4" s="587"/>
    </row>
    <row r="5" spans="1:21" ht="20.25" customHeight="1">
      <c r="A5" s="949" t="s">
        <v>5</v>
      </c>
      <c r="B5" s="958" t="s">
        <v>6</v>
      </c>
      <c r="C5" s="961" t="s">
        <v>7</v>
      </c>
      <c r="D5" s="962"/>
      <c r="E5" s="946" t="s">
        <v>8</v>
      </c>
      <c r="F5" s="949" t="s">
        <v>9</v>
      </c>
      <c r="G5" s="952" t="s">
        <v>10</v>
      </c>
      <c r="H5" s="953" t="s">
        <v>789</v>
      </c>
      <c r="I5" s="975" t="s">
        <v>540</v>
      </c>
      <c r="J5" s="976"/>
      <c r="K5" s="976"/>
      <c r="L5" s="976"/>
      <c r="M5" s="977"/>
      <c r="N5" s="969" t="s">
        <v>790</v>
      </c>
      <c r="O5" s="970"/>
      <c r="P5" s="953" t="s">
        <v>17</v>
      </c>
      <c r="Q5" s="953" t="s">
        <v>18</v>
      </c>
      <c r="R5" s="953" t="s">
        <v>19</v>
      </c>
      <c r="S5" s="952" t="s">
        <v>20</v>
      </c>
      <c r="T5" s="952" t="s">
        <v>21</v>
      </c>
    </row>
    <row r="6" spans="1:21" ht="23.25" customHeight="1">
      <c r="A6" s="950"/>
      <c r="B6" s="959"/>
      <c r="C6" s="963"/>
      <c r="D6" s="964"/>
      <c r="E6" s="947"/>
      <c r="F6" s="950"/>
      <c r="G6" s="950"/>
      <c r="H6" s="954"/>
      <c r="I6" s="954" t="s">
        <v>38</v>
      </c>
      <c r="J6" s="954" t="s">
        <v>511</v>
      </c>
      <c r="K6" s="954" t="s">
        <v>423</v>
      </c>
      <c r="L6" s="954" t="s">
        <v>337</v>
      </c>
      <c r="M6" s="954" t="s">
        <v>26</v>
      </c>
      <c r="N6" s="971"/>
      <c r="O6" s="972"/>
      <c r="P6" s="954"/>
      <c r="Q6" s="954"/>
      <c r="R6" s="954"/>
      <c r="S6" s="967"/>
      <c r="T6" s="967"/>
    </row>
    <row r="7" spans="1:21" ht="27" customHeight="1">
      <c r="A7" s="951"/>
      <c r="B7" s="960"/>
      <c r="C7" s="965"/>
      <c r="D7" s="966"/>
      <c r="E7" s="948"/>
      <c r="F7" s="951"/>
      <c r="G7" s="951"/>
      <c r="H7" s="955"/>
      <c r="I7" s="955"/>
      <c r="J7" s="955"/>
      <c r="K7" s="955"/>
      <c r="L7" s="955"/>
      <c r="M7" s="955"/>
      <c r="N7" s="348" t="s">
        <v>27</v>
      </c>
      <c r="O7" s="348" t="s">
        <v>28</v>
      </c>
      <c r="P7" s="955"/>
      <c r="Q7" s="955"/>
      <c r="R7" s="955"/>
      <c r="S7" s="968"/>
      <c r="T7" s="968"/>
    </row>
    <row r="8" spans="1:21" s="588" customFormat="1" ht="25.5" customHeight="1">
      <c r="B8" s="792" t="s">
        <v>364</v>
      </c>
      <c r="C8" s="365"/>
      <c r="D8" s="366"/>
      <c r="E8" s="793"/>
      <c r="F8" s="589"/>
      <c r="G8" s="794"/>
      <c r="H8" s="794"/>
      <c r="I8" s="794"/>
      <c r="J8" s="794"/>
      <c r="K8" s="794"/>
      <c r="L8" s="794"/>
      <c r="M8" s="794">
        <v>179</v>
      </c>
      <c r="N8" s="794">
        <v>180</v>
      </c>
      <c r="O8" s="794">
        <v>56</v>
      </c>
      <c r="P8" s="795">
        <v>183</v>
      </c>
      <c r="Q8" s="795">
        <v>184</v>
      </c>
      <c r="R8" s="795"/>
      <c r="S8" s="796"/>
      <c r="T8" s="592"/>
    </row>
    <row r="9" spans="1:21" s="594" customFormat="1" ht="24" customHeight="1">
      <c r="A9" s="38">
        <v>1</v>
      </c>
      <c r="B9" s="797">
        <v>161325340</v>
      </c>
      <c r="C9" s="798" t="s">
        <v>649</v>
      </c>
      <c r="D9" s="799" t="s">
        <v>111</v>
      </c>
      <c r="E9" s="800" t="s">
        <v>791</v>
      </c>
      <c r="F9" s="43" t="s">
        <v>51</v>
      </c>
      <c r="G9" s="43" t="s">
        <v>68</v>
      </c>
      <c r="H9" s="45">
        <v>6.27</v>
      </c>
      <c r="I9" s="46">
        <v>7</v>
      </c>
      <c r="J9" s="46">
        <v>7.3</v>
      </c>
      <c r="K9" s="46">
        <v>7.5</v>
      </c>
      <c r="L9" s="46">
        <v>6</v>
      </c>
      <c r="M9" s="801">
        <v>7.26</v>
      </c>
      <c r="N9" s="45">
        <v>6.32</v>
      </c>
      <c r="O9" s="45">
        <v>2.42</v>
      </c>
      <c r="P9" s="802" t="s">
        <v>46</v>
      </c>
      <c r="Q9" s="802" t="s">
        <v>46</v>
      </c>
      <c r="R9" s="803" t="s">
        <v>85</v>
      </c>
      <c r="S9" s="804" t="s">
        <v>792</v>
      </c>
      <c r="T9" s="670" t="s">
        <v>48</v>
      </c>
      <c r="U9" s="671" t="s">
        <v>638</v>
      </c>
    </row>
    <row r="10" spans="1:21" s="594" customFormat="1" ht="21.75" customHeight="1">
      <c r="A10" s="805"/>
      <c r="B10" s="805"/>
      <c r="C10" s="805"/>
      <c r="D10" s="806"/>
      <c r="E10" s="805"/>
      <c r="F10" s="805"/>
      <c r="G10" s="805"/>
      <c r="H10" s="805"/>
      <c r="I10" s="805"/>
      <c r="J10" s="805"/>
      <c r="K10" s="805"/>
      <c r="L10" s="805"/>
      <c r="M10" s="805"/>
      <c r="N10" s="807"/>
      <c r="O10" s="807"/>
      <c r="P10" s="808" t="s">
        <v>30</v>
      </c>
      <c r="Q10" s="749"/>
      <c r="R10" s="749"/>
      <c r="S10" s="746"/>
      <c r="T10" s="809"/>
    </row>
    <row r="11" spans="1:21" s="594" customFormat="1" ht="23.25" customHeight="1">
      <c r="A11" s="810" t="s">
        <v>31</v>
      </c>
      <c r="B11" s="810"/>
      <c r="C11" s="811"/>
      <c r="D11" s="812" t="s">
        <v>32</v>
      </c>
      <c r="E11" s="810"/>
      <c r="F11" s="810"/>
      <c r="G11" s="810"/>
      <c r="H11" s="811"/>
      <c r="I11" s="811"/>
      <c r="J11" s="813" t="s">
        <v>33</v>
      </c>
      <c r="K11" s="811"/>
      <c r="L11" s="810"/>
      <c r="M11" s="810"/>
      <c r="N11" s="811"/>
      <c r="O11" s="814"/>
      <c r="P11" s="814"/>
      <c r="Q11" s="812" t="s">
        <v>34</v>
      </c>
      <c r="R11" s="812"/>
      <c r="S11" s="811"/>
      <c r="T11" s="814"/>
    </row>
    <row r="12" spans="1:21" s="594" customFormat="1" ht="22.5" customHeight="1">
      <c r="A12" s="811"/>
      <c r="B12" s="811"/>
      <c r="C12" s="811"/>
      <c r="D12" s="811"/>
      <c r="E12" s="406"/>
      <c r="F12" s="811"/>
      <c r="G12" s="811"/>
      <c r="H12" s="811"/>
      <c r="I12" s="811"/>
      <c r="J12" s="811"/>
      <c r="K12" s="811"/>
      <c r="L12" s="815"/>
      <c r="M12" s="815"/>
      <c r="N12" s="815"/>
      <c r="O12" s="815"/>
      <c r="P12" s="815"/>
      <c r="Q12" s="815"/>
      <c r="R12" s="815"/>
      <c r="S12" s="811"/>
      <c r="T12" s="811"/>
    </row>
    <row r="13" spans="1:21" s="594" customFormat="1" ht="22.5" customHeight="1">
      <c r="A13" s="811"/>
      <c r="B13" s="811"/>
      <c r="C13" s="811"/>
      <c r="D13" s="811"/>
      <c r="E13" s="816"/>
      <c r="F13" s="811"/>
      <c r="G13" s="811"/>
      <c r="H13" s="811"/>
      <c r="I13" s="811"/>
      <c r="J13" s="811"/>
      <c r="K13" s="811"/>
      <c r="L13" s="815"/>
      <c r="M13" s="815"/>
      <c r="N13" s="815"/>
      <c r="O13" s="815"/>
      <c r="P13" s="815"/>
      <c r="Q13" s="815"/>
      <c r="R13" s="815"/>
      <c r="S13" s="811"/>
      <c r="T13" s="811"/>
    </row>
    <row r="14" spans="1:21" s="594" customFormat="1" ht="22.5" customHeight="1">
      <c r="A14" s="811"/>
      <c r="B14" s="811"/>
      <c r="C14" s="811"/>
      <c r="D14" s="811"/>
      <c r="E14" s="816"/>
      <c r="F14" s="811"/>
      <c r="G14" s="811"/>
      <c r="H14" s="811"/>
      <c r="I14" s="811"/>
      <c r="J14" s="811"/>
      <c r="K14" s="811"/>
      <c r="L14" s="815"/>
      <c r="M14" s="815"/>
      <c r="N14" s="815"/>
      <c r="O14" s="815"/>
      <c r="P14" s="815"/>
      <c r="Q14" s="815"/>
      <c r="R14" s="815"/>
      <c r="S14" s="811"/>
      <c r="T14" s="811"/>
    </row>
    <row r="15" spans="1:21" s="594" customFormat="1" ht="27.75" customHeight="1">
      <c r="A15" s="811" t="s">
        <v>35</v>
      </c>
      <c r="B15" s="811"/>
      <c r="C15" s="811"/>
      <c r="D15" s="811" t="s">
        <v>793</v>
      </c>
      <c r="E15" s="816"/>
      <c r="F15" s="811"/>
      <c r="G15" s="811"/>
      <c r="H15" s="811"/>
      <c r="I15" s="811"/>
      <c r="J15" s="811" t="s">
        <v>37</v>
      </c>
      <c r="K15" s="811"/>
      <c r="L15" s="815"/>
      <c r="M15" s="815"/>
      <c r="N15" s="815"/>
      <c r="O15" s="815"/>
      <c r="P15" s="815"/>
      <c r="Q15" s="815"/>
      <c r="R15" s="815"/>
      <c r="S15" s="811"/>
      <c r="T15" s="811"/>
    </row>
  </sheetData>
  <mergeCells count="21">
    <mergeCell ref="Q5:Q7"/>
    <mergeCell ref="R5:R7"/>
    <mergeCell ref="S5:S7"/>
    <mergeCell ref="T5:T7"/>
    <mergeCell ref="I6:I7"/>
    <mergeCell ref="J6:J7"/>
    <mergeCell ref="K6:K7"/>
    <mergeCell ref="L6:L7"/>
    <mergeCell ref="M6:M7"/>
    <mergeCell ref="P5:P7"/>
    <mergeCell ref="F5:F7"/>
    <mergeCell ref="G5:G7"/>
    <mergeCell ref="H5:H7"/>
    <mergeCell ref="I5:M5"/>
    <mergeCell ref="N5:O6"/>
    <mergeCell ref="E5:E7"/>
    <mergeCell ref="A1:C1"/>
    <mergeCell ref="A2:C2"/>
    <mergeCell ref="A5:A7"/>
    <mergeCell ref="B5:B7"/>
    <mergeCell ref="C5:D7"/>
  </mergeCells>
  <conditionalFormatting sqref="I9:L9">
    <cfRule type="cellIs" dxfId="756" priority="10" stopIfTrue="1" operator="lessThan">
      <formula>5.5</formula>
    </cfRule>
  </conditionalFormatting>
  <conditionalFormatting sqref="P9:R9">
    <cfRule type="notContainsBlanks" priority="6" stopIfTrue="1">
      <formula>LEN(TRIM(P9))&gt;0</formula>
    </cfRule>
  </conditionalFormatting>
  <conditionalFormatting sqref="P9:R9">
    <cfRule type="cellIs" dxfId="755" priority="5" operator="equal">
      <formula>0</formula>
    </cfRule>
  </conditionalFormatting>
  <conditionalFormatting sqref="P9:R9">
    <cfRule type="cellIs" dxfId="754" priority="4" operator="equal">
      <formula>0</formula>
    </cfRule>
  </conditionalFormatting>
  <conditionalFormatting sqref="T9">
    <cfRule type="cellIs" dxfId="753" priority="3" operator="between">
      <formula>0</formula>
      <formula>3.9</formula>
    </cfRule>
  </conditionalFormatting>
  <conditionalFormatting sqref="T9">
    <cfRule type="cellIs" dxfId="752" priority="2" operator="lessThan">
      <formula>5</formula>
    </cfRule>
  </conditionalFormatting>
  <conditionalFormatting sqref="T9">
    <cfRule type="cellIs" dxfId="751" priority="1" stopIfTrue="1" operator="notEqual">
      <formula>"CNTN"</formula>
    </cfRule>
  </conditionalFormatting>
  <printOptions horizontalCentered="1"/>
  <pageMargins left="0.11811023622047245" right="0" top="0.15748031496062992" bottom="0" header="0" footer="0"/>
  <pageSetup paperSize="9"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X16"/>
  <sheetViews>
    <sheetView zoomScale="90" zoomScaleNormal="90" workbookViewId="0">
      <pane xSplit="4" ySplit="7" topLeftCell="E8" activePane="bottomRight" state="frozen"/>
      <selection activeCell="F15" sqref="F15"/>
      <selection pane="topRight" activeCell="F15" sqref="F15"/>
      <selection pane="bottomLeft" activeCell="F15" sqref="F15"/>
      <selection pane="bottomRight" activeCell="W9" sqref="W9:X9"/>
    </sheetView>
  </sheetViews>
  <sheetFormatPr defaultRowHeight="21" customHeight="1"/>
  <cols>
    <col min="1" max="1" width="4.7109375" style="9" customWidth="1"/>
    <col min="2" max="2" width="10.140625" style="9" customWidth="1"/>
    <col min="3" max="3" width="14.85546875" style="9" customWidth="1"/>
    <col min="4" max="4" width="6.28515625" style="9" customWidth="1"/>
    <col min="5" max="5" width="9.5703125" style="9" customWidth="1"/>
    <col min="6" max="6" width="8.85546875" style="9" customWidth="1"/>
    <col min="7" max="7" width="5.7109375" style="9" customWidth="1"/>
    <col min="8" max="8" width="5.5703125" style="9" customWidth="1"/>
    <col min="9" max="9" width="5.7109375" style="9" customWidth="1"/>
    <col min="10" max="10" width="4.85546875" style="9" customWidth="1"/>
    <col min="11" max="11" width="4.7109375" style="9" customWidth="1"/>
    <col min="12" max="13" width="4.85546875" style="9" customWidth="1"/>
    <col min="14" max="14" width="5.5703125" style="9" customWidth="1"/>
    <col min="15" max="16" width="5.42578125" style="9" customWidth="1"/>
    <col min="17" max="17" width="3.7109375" style="9" customWidth="1"/>
    <col min="18" max="19" width="3.85546875" style="9" customWidth="1"/>
    <col min="20" max="20" width="3.5703125" style="9" customWidth="1"/>
    <col min="21" max="22" width="7.140625" style="9" customWidth="1"/>
    <col min="23" max="23" width="8.5703125" style="9" customWidth="1"/>
    <col min="24" max="245" width="9.140625" style="9"/>
    <col min="246" max="246" width="4.7109375" style="9" customWidth="1"/>
    <col min="247" max="247" width="10.140625" style="9" customWidth="1"/>
    <col min="248" max="248" width="14.85546875" style="9" customWidth="1"/>
    <col min="249" max="249" width="6.28515625" style="9" customWidth="1"/>
    <col min="250" max="250" width="9.5703125" style="9" customWidth="1"/>
    <col min="251" max="251" width="8.85546875" style="9" customWidth="1"/>
    <col min="252" max="252" width="5.7109375" style="9" customWidth="1"/>
    <col min="253" max="253" width="5.5703125" style="9" customWidth="1"/>
    <col min="254" max="254" width="5.7109375" style="9" customWidth="1"/>
    <col min="255" max="255" width="4.85546875" style="9" customWidth="1"/>
    <col min="256" max="256" width="4.7109375" style="9" customWidth="1"/>
    <col min="257" max="258" width="4.85546875" style="9" customWidth="1"/>
    <col min="259" max="259" width="5.5703125" style="9" customWidth="1"/>
    <col min="260" max="261" width="5.42578125" style="9" customWidth="1"/>
    <col min="262" max="262" width="3.7109375" style="9" customWidth="1"/>
    <col min="263" max="264" width="3.85546875" style="9" customWidth="1"/>
    <col min="265" max="265" width="3.5703125" style="9" customWidth="1"/>
    <col min="266" max="267" width="7.140625" style="9" customWidth="1"/>
    <col min="268" max="268" width="8.5703125" style="9" customWidth="1"/>
    <col min="269" max="269" width="12.5703125" style="9" customWidth="1"/>
    <col min="270" max="270" width="7.28515625" style="9" customWidth="1"/>
    <col min="271" max="273" width="9.140625" style="9" customWidth="1"/>
    <col min="274" max="274" width="10.7109375" style="9" customWidth="1"/>
    <col min="275" max="501" width="9.140625" style="9"/>
    <col min="502" max="502" width="4.7109375" style="9" customWidth="1"/>
    <col min="503" max="503" width="10.140625" style="9" customWidth="1"/>
    <col min="504" max="504" width="14.85546875" style="9" customWidth="1"/>
    <col min="505" max="505" width="6.28515625" style="9" customWidth="1"/>
    <col min="506" max="506" width="9.5703125" style="9" customWidth="1"/>
    <col min="507" max="507" width="8.85546875" style="9" customWidth="1"/>
    <col min="508" max="508" width="5.7109375" style="9" customWidth="1"/>
    <col min="509" max="509" width="5.5703125" style="9" customWidth="1"/>
    <col min="510" max="510" width="5.7109375" style="9" customWidth="1"/>
    <col min="511" max="511" width="4.85546875" style="9" customWidth="1"/>
    <col min="512" max="512" width="4.7109375" style="9" customWidth="1"/>
    <col min="513" max="514" width="4.85546875" style="9" customWidth="1"/>
    <col min="515" max="515" width="5.5703125" style="9" customWidth="1"/>
    <col min="516" max="517" width="5.42578125" style="9" customWidth="1"/>
    <col min="518" max="518" width="3.7109375" style="9" customWidth="1"/>
    <col min="519" max="520" width="3.85546875" style="9" customWidth="1"/>
    <col min="521" max="521" width="3.5703125" style="9" customWidth="1"/>
    <col min="522" max="523" width="7.140625" style="9" customWidth="1"/>
    <col min="524" max="524" width="8.5703125" style="9" customWidth="1"/>
    <col min="525" max="525" width="12.5703125" style="9" customWidth="1"/>
    <col min="526" max="526" width="7.28515625" style="9" customWidth="1"/>
    <col min="527" max="529" width="9.140625" style="9" customWidth="1"/>
    <col min="530" max="530" width="10.7109375" style="9" customWidth="1"/>
    <col min="531" max="757" width="9.140625" style="9"/>
    <col min="758" max="758" width="4.7109375" style="9" customWidth="1"/>
    <col min="759" max="759" width="10.140625" style="9" customWidth="1"/>
    <col min="760" max="760" width="14.85546875" style="9" customWidth="1"/>
    <col min="761" max="761" width="6.28515625" style="9" customWidth="1"/>
    <col min="762" max="762" width="9.5703125" style="9" customWidth="1"/>
    <col min="763" max="763" width="8.85546875" style="9" customWidth="1"/>
    <col min="764" max="764" width="5.7109375" style="9" customWidth="1"/>
    <col min="765" max="765" width="5.5703125" style="9" customWidth="1"/>
    <col min="766" max="766" width="5.7109375" style="9" customWidth="1"/>
    <col min="767" max="767" width="4.85546875" style="9" customWidth="1"/>
    <col min="768" max="768" width="4.7109375" style="9" customWidth="1"/>
    <col min="769" max="770" width="4.85546875" style="9" customWidth="1"/>
    <col min="771" max="771" width="5.5703125" style="9" customWidth="1"/>
    <col min="772" max="773" width="5.42578125" style="9" customWidth="1"/>
    <col min="774" max="774" width="3.7109375" style="9" customWidth="1"/>
    <col min="775" max="776" width="3.85546875" style="9" customWidth="1"/>
    <col min="777" max="777" width="3.5703125" style="9" customWidth="1"/>
    <col min="778" max="779" width="7.140625" style="9" customWidth="1"/>
    <col min="780" max="780" width="8.5703125" style="9" customWidth="1"/>
    <col min="781" max="781" width="12.5703125" style="9" customWidth="1"/>
    <col min="782" max="782" width="7.28515625" style="9" customWidth="1"/>
    <col min="783" max="785" width="9.140625" style="9" customWidth="1"/>
    <col min="786" max="786" width="10.7109375" style="9" customWidth="1"/>
    <col min="787" max="1013" width="9.140625" style="9"/>
    <col min="1014" max="1014" width="4.7109375" style="9" customWidth="1"/>
    <col min="1015" max="1015" width="10.140625" style="9" customWidth="1"/>
    <col min="1016" max="1016" width="14.85546875" style="9" customWidth="1"/>
    <col min="1017" max="1017" width="6.28515625" style="9" customWidth="1"/>
    <col min="1018" max="1018" width="9.5703125" style="9" customWidth="1"/>
    <col min="1019" max="1019" width="8.85546875" style="9" customWidth="1"/>
    <col min="1020" max="1020" width="5.7109375" style="9" customWidth="1"/>
    <col min="1021" max="1021" width="5.5703125" style="9" customWidth="1"/>
    <col min="1022" max="1022" width="5.7109375" style="9" customWidth="1"/>
    <col min="1023" max="1023" width="4.85546875" style="9" customWidth="1"/>
    <col min="1024" max="1024" width="4.7109375" style="9" customWidth="1"/>
    <col min="1025" max="1026" width="4.85546875" style="9" customWidth="1"/>
    <col min="1027" max="1027" width="5.5703125" style="9" customWidth="1"/>
    <col min="1028" max="1029" width="5.42578125" style="9" customWidth="1"/>
    <col min="1030" max="1030" width="3.7109375" style="9" customWidth="1"/>
    <col min="1031" max="1032" width="3.85546875" style="9" customWidth="1"/>
    <col min="1033" max="1033" width="3.5703125" style="9" customWidth="1"/>
    <col min="1034" max="1035" width="7.140625" style="9" customWidth="1"/>
    <col min="1036" max="1036" width="8.5703125" style="9" customWidth="1"/>
    <col min="1037" max="1037" width="12.5703125" style="9" customWidth="1"/>
    <col min="1038" max="1038" width="7.28515625" style="9" customWidth="1"/>
    <col min="1039" max="1041" width="9.140625" style="9" customWidth="1"/>
    <col min="1042" max="1042" width="10.7109375" style="9" customWidth="1"/>
    <col min="1043" max="1269" width="9.140625" style="9"/>
    <col min="1270" max="1270" width="4.7109375" style="9" customWidth="1"/>
    <col min="1271" max="1271" width="10.140625" style="9" customWidth="1"/>
    <col min="1272" max="1272" width="14.85546875" style="9" customWidth="1"/>
    <col min="1273" max="1273" width="6.28515625" style="9" customWidth="1"/>
    <col min="1274" max="1274" width="9.5703125" style="9" customWidth="1"/>
    <col min="1275" max="1275" width="8.85546875" style="9" customWidth="1"/>
    <col min="1276" max="1276" width="5.7109375" style="9" customWidth="1"/>
    <col min="1277" max="1277" width="5.5703125" style="9" customWidth="1"/>
    <col min="1278" max="1278" width="5.7109375" style="9" customWidth="1"/>
    <col min="1279" max="1279" width="4.85546875" style="9" customWidth="1"/>
    <col min="1280" max="1280" width="4.7109375" style="9" customWidth="1"/>
    <col min="1281" max="1282" width="4.85546875" style="9" customWidth="1"/>
    <col min="1283" max="1283" width="5.5703125" style="9" customWidth="1"/>
    <col min="1284" max="1285" width="5.42578125" style="9" customWidth="1"/>
    <col min="1286" max="1286" width="3.7109375" style="9" customWidth="1"/>
    <col min="1287" max="1288" width="3.85546875" style="9" customWidth="1"/>
    <col min="1289" max="1289" width="3.5703125" style="9" customWidth="1"/>
    <col min="1290" max="1291" width="7.140625" style="9" customWidth="1"/>
    <col min="1292" max="1292" width="8.5703125" style="9" customWidth="1"/>
    <col min="1293" max="1293" width="12.5703125" style="9" customWidth="1"/>
    <col min="1294" max="1294" width="7.28515625" style="9" customWidth="1"/>
    <col min="1295" max="1297" width="9.140625" style="9" customWidth="1"/>
    <col min="1298" max="1298" width="10.7109375" style="9" customWidth="1"/>
    <col min="1299" max="1525" width="9.140625" style="9"/>
    <col min="1526" max="1526" width="4.7109375" style="9" customWidth="1"/>
    <col min="1527" max="1527" width="10.140625" style="9" customWidth="1"/>
    <col min="1528" max="1528" width="14.85546875" style="9" customWidth="1"/>
    <col min="1529" max="1529" width="6.28515625" style="9" customWidth="1"/>
    <col min="1530" max="1530" width="9.5703125" style="9" customWidth="1"/>
    <col min="1531" max="1531" width="8.85546875" style="9" customWidth="1"/>
    <col min="1532" max="1532" width="5.7109375" style="9" customWidth="1"/>
    <col min="1533" max="1533" width="5.5703125" style="9" customWidth="1"/>
    <col min="1534" max="1534" width="5.7109375" style="9" customWidth="1"/>
    <col min="1535" max="1535" width="4.85546875" style="9" customWidth="1"/>
    <col min="1536" max="1536" width="4.7109375" style="9" customWidth="1"/>
    <col min="1537" max="1538" width="4.85546875" style="9" customWidth="1"/>
    <col min="1539" max="1539" width="5.5703125" style="9" customWidth="1"/>
    <col min="1540" max="1541" width="5.42578125" style="9" customWidth="1"/>
    <col min="1542" max="1542" width="3.7109375" style="9" customWidth="1"/>
    <col min="1543" max="1544" width="3.85546875" style="9" customWidth="1"/>
    <col min="1545" max="1545" width="3.5703125" style="9" customWidth="1"/>
    <col min="1546" max="1547" width="7.140625" style="9" customWidth="1"/>
    <col min="1548" max="1548" width="8.5703125" style="9" customWidth="1"/>
    <col min="1549" max="1549" width="12.5703125" style="9" customWidth="1"/>
    <col min="1550" max="1550" width="7.28515625" style="9" customWidth="1"/>
    <col min="1551" max="1553" width="9.140625" style="9" customWidth="1"/>
    <col min="1554" max="1554" width="10.7109375" style="9" customWidth="1"/>
    <col min="1555" max="1781" width="9.140625" style="9"/>
    <col min="1782" max="1782" width="4.7109375" style="9" customWidth="1"/>
    <col min="1783" max="1783" width="10.140625" style="9" customWidth="1"/>
    <col min="1784" max="1784" width="14.85546875" style="9" customWidth="1"/>
    <col min="1785" max="1785" width="6.28515625" style="9" customWidth="1"/>
    <col min="1786" max="1786" width="9.5703125" style="9" customWidth="1"/>
    <col min="1787" max="1787" width="8.85546875" style="9" customWidth="1"/>
    <col min="1788" max="1788" width="5.7109375" style="9" customWidth="1"/>
    <col min="1789" max="1789" width="5.5703125" style="9" customWidth="1"/>
    <col min="1790" max="1790" width="5.7109375" style="9" customWidth="1"/>
    <col min="1791" max="1791" width="4.85546875" style="9" customWidth="1"/>
    <col min="1792" max="1792" width="4.7109375" style="9" customWidth="1"/>
    <col min="1793" max="1794" width="4.85546875" style="9" customWidth="1"/>
    <col min="1795" max="1795" width="5.5703125" style="9" customWidth="1"/>
    <col min="1796" max="1797" width="5.42578125" style="9" customWidth="1"/>
    <col min="1798" max="1798" width="3.7109375" style="9" customWidth="1"/>
    <col min="1799" max="1800" width="3.85546875" style="9" customWidth="1"/>
    <col min="1801" max="1801" width="3.5703125" style="9" customWidth="1"/>
    <col min="1802" max="1803" width="7.140625" style="9" customWidth="1"/>
    <col min="1804" max="1804" width="8.5703125" style="9" customWidth="1"/>
    <col min="1805" max="1805" width="12.5703125" style="9" customWidth="1"/>
    <col min="1806" max="1806" width="7.28515625" style="9" customWidth="1"/>
    <col min="1807" max="1809" width="9.140625" style="9" customWidth="1"/>
    <col min="1810" max="1810" width="10.7109375" style="9" customWidth="1"/>
    <col min="1811" max="2037" width="9.140625" style="9"/>
    <col min="2038" max="2038" width="4.7109375" style="9" customWidth="1"/>
    <col min="2039" max="2039" width="10.140625" style="9" customWidth="1"/>
    <col min="2040" max="2040" width="14.85546875" style="9" customWidth="1"/>
    <col min="2041" max="2041" width="6.28515625" style="9" customWidth="1"/>
    <col min="2042" max="2042" width="9.5703125" style="9" customWidth="1"/>
    <col min="2043" max="2043" width="8.85546875" style="9" customWidth="1"/>
    <col min="2044" max="2044" width="5.7109375" style="9" customWidth="1"/>
    <col min="2045" max="2045" width="5.5703125" style="9" customWidth="1"/>
    <col min="2046" max="2046" width="5.7109375" style="9" customWidth="1"/>
    <col min="2047" max="2047" width="4.85546875" style="9" customWidth="1"/>
    <col min="2048" max="2048" width="4.7109375" style="9" customWidth="1"/>
    <col min="2049" max="2050" width="4.85546875" style="9" customWidth="1"/>
    <col min="2051" max="2051" width="5.5703125" style="9" customWidth="1"/>
    <col min="2052" max="2053" width="5.42578125" style="9" customWidth="1"/>
    <col min="2054" max="2054" width="3.7109375" style="9" customWidth="1"/>
    <col min="2055" max="2056" width="3.85546875" style="9" customWidth="1"/>
    <col min="2057" max="2057" width="3.5703125" style="9" customWidth="1"/>
    <col min="2058" max="2059" width="7.140625" style="9" customWidth="1"/>
    <col min="2060" max="2060" width="8.5703125" style="9" customWidth="1"/>
    <col min="2061" max="2061" width="12.5703125" style="9" customWidth="1"/>
    <col min="2062" max="2062" width="7.28515625" style="9" customWidth="1"/>
    <col min="2063" max="2065" width="9.140625" style="9" customWidth="1"/>
    <col min="2066" max="2066" width="10.7109375" style="9" customWidth="1"/>
    <col min="2067" max="2293" width="9.140625" style="9"/>
    <col min="2294" max="2294" width="4.7109375" style="9" customWidth="1"/>
    <col min="2295" max="2295" width="10.140625" style="9" customWidth="1"/>
    <col min="2296" max="2296" width="14.85546875" style="9" customWidth="1"/>
    <col min="2297" max="2297" width="6.28515625" style="9" customWidth="1"/>
    <col min="2298" max="2298" width="9.5703125" style="9" customWidth="1"/>
    <col min="2299" max="2299" width="8.85546875" style="9" customWidth="1"/>
    <col min="2300" max="2300" width="5.7109375" style="9" customWidth="1"/>
    <col min="2301" max="2301" width="5.5703125" style="9" customWidth="1"/>
    <col min="2302" max="2302" width="5.7109375" style="9" customWidth="1"/>
    <col min="2303" max="2303" width="4.85546875" style="9" customWidth="1"/>
    <col min="2304" max="2304" width="4.7109375" style="9" customWidth="1"/>
    <col min="2305" max="2306" width="4.85546875" style="9" customWidth="1"/>
    <col min="2307" max="2307" width="5.5703125" style="9" customWidth="1"/>
    <col min="2308" max="2309" width="5.42578125" style="9" customWidth="1"/>
    <col min="2310" max="2310" width="3.7109375" style="9" customWidth="1"/>
    <col min="2311" max="2312" width="3.85546875" style="9" customWidth="1"/>
    <col min="2313" max="2313" width="3.5703125" style="9" customWidth="1"/>
    <col min="2314" max="2315" width="7.140625" style="9" customWidth="1"/>
    <col min="2316" max="2316" width="8.5703125" style="9" customWidth="1"/>
    <col min="2317" max="2317" width="12.5703125" style="9" customWidth="1"/>
    <col min="2318" max="2318" width="7.28515625" style="9" customWidth="1"/>
    <col min="2319" max="2321" width="9.140625" style="9" customWidth="1"/>
    <col min="2322" max="2322" width="10.7109375" style="9" customWidth="1"/>
    <col min="2323" max="2549" width="9.140625" style="9"/>
    <col min="2550" max="2550" width="4.7109375" style="9" customWidth="1"/>
    <col min="2551" max="2551" width="10.140625" style="9" customWidth="1"/>
    <col min="2552" max="2552" width="14.85546875" style="9" customWidth="1"/>
    <col min="2553" max="2553" width="6.28515625" style="9" customWidth="1"/>
    <col min="2554" max="2554" width="9.5703125" style="9" customWidth="1"/>
    <col min="2555" max="2555" width="8.85546875" style="9" customWidth="1"/>
    <col min="2556" max="2556" width="5.7109375" style="9" customWidth="1"/>
    <col min="2557" max="2557" width="5.5703125" style="9" customWidth="1"/>
    <col min="2558" max="2558" width="5.7109375" style="9" customWidth="1"/>
    <col min="2559" max="2559" width="4.85546875" style="9" customWidth="1"/>
    <col min="2560" max="2560" width="4.7109375" style="9" customWidth="1"/>
    <col min="2561" max="2562" width="4.85546875" style="9" customWidth="1"/>
    <col min="2563" max="2563" width="5.5703125" style="9" customWidth="1"/>
    <col min="2564" max="2565" width="5.42578125" style="9" customWidth="1"/>
    <col min="2566" max="2566" width="3.7109375" style="9" customWidth="1"/>
    <col min="2567" max="2568" width="3.85546875" style="9" customWidth="1"/>
    <col min="2569" max="2569" width="3.5703125" style="9" customWidth="1"/>
    <col min="2570" max="2571" width="7.140625" style="9" customWidth="1"/>
    <col min="2572" max="2572" width="8.5703125" style="9" customWidth="1"/>
    <col min="2573" max="2573" width="12.5703125" style="9" customWidth="1"/>
    <col min="2574" max="2574" width="7.28515625" style="9" customWidth="1"/>
    <col min="2575" max="2577" width="9.140625" style="9" customWidth="1"/>
    <col min="2578" max="2578" width="10.7109375" style="9" customWidth="1"/>
    <col min="2579" max="2805" width="9.140625" style="9"/>
    <col min="2806" max="2806" width="4.7109375" style="9" customWidth="1"/>
    <col min="2807" max="2807" width="10.140625" style="9" customWidth="1"/>
    <col min="2808" max="2808" width="14.85546875" style="9" customWidth="1"/>
    <col min="2809" max="2809" width="6.28515625" style="9" customWidth="1"/>
    <col min="2810" max="2810" width="9.5703125" style="9" customWidth="1"/>
    <col min="2811" max="2811" width="8.85546875" style="9" customWidth="1"/>
    <col min="2812" max="2812" width="5.7109375" style="9" customWidth="1"/>
    <col min="2813" max="2813" width="5.5703125" style="9" customWidth="1"/>
    <col min="2814" max="2814" width="5.7109375" style="9" customWidth="1"/>
    <col min="2815" max="2815" width="4.85546875" style="9" customWidth="1"/>
    <col min="2816" max="2816" width="4.7109375" style="9" customWidth="1"/>
    <col min="2817" max="2818" width="4.85546875" style="9" customWidth="1"/>
    <col min="2819" max="2819" width="5.5703125" style="9" customWidth="1"/>
    <col min="2820" max="2821" width="5.42578125" style="9" customWidth="1"/>
    <col min="2822" max="2822" width="3.7109375" style="9" customWidth="1"/>
    <col min="2823" max="2824" width="3.85546875" style="9" customWidth="1"/>
    <col min="2825" max="2825" width="3.5703125" style="9" customWidth="1"/>
    <col min="2826" max="2827" width="7.140625" style="9" customWidth="1"/>
    <col min="2828" max="2828" width="8.5703125" style="9" customWidth="1"/>
    <col min="2829" max="2829" width="12.5703125" style="9" customWidth="1"/>
    <col min="2830" max="2830" width="7.28515625" style="9" customWidth="1"/>
    <col min="2831" max="2833" width="9.140625" style="9" customWidth="1"/>
    <col min="2834" max="2834" width="10.7109375" style="9" customWidth="1"/>
    <col min="2835" max="3061" width="9.140625" style="9"/>
    <col min="3062" max="3062" width="4.7109375" style="9" customWidth="1"/>
    <col min="3063" max="3063" width="10.140625" style="9" customWidth="1"/>
    <col min="3064" max="3064" width="14.85546875" style="9" customWidth="1"/>
    <col min="3065" max="3065" width="6.28515625" style="9" customWidth="1"/>
    <col min="3066" max="3066" width="9.5703125" style="9" customWidth="1"/>
    <col min="3067" max="3067" width="8.85546875" style="9" customWidth="1"/>
    <col min="3068" max="3068" width="5.7109375" style="9" customWidth="1"/>
    <col min="3069" max="3069" width="5.5703125" style="9" customWidth="1"/>
    <col min="3070" max="3070" width="5.7109375" style="9" customWidth="1"/>
    <col min="3071" max="3071" width="4.85546875" style="9" customWidth="1"/>
    <col min="3072" max="3072" width="4.7109375" style="9" customWidth="1"/>
    <col min="3073" max="3074" width="4.85546875" style="9" customWidth="1"/>
    <col min="3075" max="3075" width="5.5703125" style="9" customWidth="1"/>
    <col min="3076" max="3077" width="5.42578125" style="9" customWidth="1"/>
    <col min="3078" max="3078" width="3.7109375" style="9" customWidth="1"/>
    <col min="3079" max="3080" width="3.85546875" style="9" customWidth="1"/>
    <col min="3081" max="3081" width="3.5703125" style="9" customWidth="1"/>
    <col min="3082" max="3083" width="7.140625" style="9" customWidth="1"/>
    <col min="3084" max="3084" width="8.5703125" style="9" customWidth="1"/>
    <col min="3085" max="3085" width="12.5703125" style="9" customWidth="1"/>
    <col min="3086" max="3086" width="7.28515625" style="9" customWidth="1"/>
    <col min="3087" max="3089" width="9.140625" style="9" customWidth="1"/>
    <col min="3090" max="3090" width="10.7109375" style="9" customWidth="1"/>
    <col min="3091" max="3317" width="9.140625" style="9"/>
    <col min="3318" max="3318" width="4.7109375" style="9" customWidth="1"/>
    <col min="3319" max="3319" width="10.140625" style="9" customWidth="1"/>
    <col min="3320" max="3320" width="14.85546875" style="9" customWidth="1"/>
    <col min="3321" max="3321" width="6.28515625" style="9" customWidth="1"/>
    <col min="3322" max="3322" width="9.5703125" style="9" customWidth="1"/>
    <col min="3323" max="3323" width="8.85546875" style="9" customWidth="1"/>
    <col min="3324" max="3324" width="5.7109375" style="9" customWidth="1"/>
    <col min="3325" max="3325" width="5.5703125" style="9" customWidth="1"/>
    <col min="3326" max="3326" width="5.7109375" style="9" customWidth="1"/>
    <col min="3327" max="3327" width="4.85546875" style="9" customWidth="1"/>
    <col min="3328" max="3328" width="4.7109375" style="9" customWidth="1"/>
    <col min="3329" max="3330" width="4.85546875" style="9" customWidth="1"/>
    <col min="3331" max="3331" width="5.5703125" style="9" customWidth="1"/>
    <col min="3332" max="3333" width="5.42578125" style="9" customWidth="1"/>
    <col min="3334" max="3334" width="3.7109375" style="9" customWidth="1"/>
    <col min="3335" max="3336" width="3.85546875" style="9" customWidth="1"/>
    <col min="3337" max="3337" width="3.5703125" style="9" customWidth="1"/>
    <col min="3338" max="3339" width="7.140625" style="9" customWidth="1"/>
    <col min="3340" max="3340" width="8.5703125" style="9" customWidth="1"/>
    <col min="3341" max="3341" width="12.5703125" style="9" customWidth="1"/>
    <col min="3342" max="3342" width="7.28515625" style="9" customWidth="1"/>
    <col min="3343" max="3345" width="9.140625" style="9" customWidth="1"/>
    <col min="3346" max="3346" width="10.7109375" style="9" customWidth="1"/>
    <col min="3347" max="3573" width="9.140625" style="9"/>
    <col min="3574" max="3574" width="4.7109375" style="9" customWidth="1"/>
    <col min="3575" max="3575" width="10.140625" style="9" customWidth="1"/>
    <col min="3576" max="3576" width="14.85546875" style="9" customWidth="1"/>
    <col min="3577" max="3577" width="6.28515625" style="9" customWidth="1"/>
    <col min="3578" max="3578" width="9.5703125" style="9" customWidth="1"/>
    <col min="3579" max="3579" width="8.85546875" style="9" customWidth="1"/>
    <col min="3580" max="3580" width="5.7109375" style="9" customWidth="1"/>
    <col min="3581" max="3581" width="5.5703125" style="9" customWidth="1"/>
    <col min="3582" max="3582" width="5.7109375" style="9" customWidth="1"/>
    <col min="3583" max="3583" width="4.85546875" style="9" customWidth="1"/>
    <col min="3584" max="3584" width="4.7109375" style="9" customWidth="1"/>
    <col min="3585" max="3586" width="4.85546875" style="9" customWidth="1"/>
    <col min="3587" max="3587" width="5.5703125" style="9" customWidth="1"/>
    <col min="3588" max="3589" width="5.42578125" style="9" customWidth="1"/>
    <col min="3590" max="3590" width="3.7109375" style="9" customWidth="1"/>
    <col min="3591" max="3592" width="3.85546875" style="9" customWidth="1"/>
    <col min="3593" max="3593" width="3.5703125" style="9" customWidth="1"/>
    <col min="3594" max="3595" width="7.140625" style="9" customWidth="1"/>
    <col min="3596" max="3596" width="8.5703125" style="9" customWidth="1"/>
    <col min="3597" max="3597" width="12.5703125" style="9" customWidth="1"/>
    <col min="3598" max="3598" width="7.28515625" style="9" customWidth="1"/>
    <col min="3599" max="3601" width="9.140625" style="9" customWidth="1"/>
    <col min="3602" max="3602" width="10.7109375" style="9" customWidth="1"/>
    <col min="3603" max="3829" width="9.140625" style="9"/>
    <col min="3830" max="3830" width="4.7109375" style="9" customWidth="1"/>
    <col min="3831" max="3831" width="10.140625" style="9" customWidth="1"/>
    <col min="3832" max="3832" width="14.85546875" style="9" customWidth="1"/>
    <col min="3833" max="3833" width="6.28515625" style="9" customWidth="1"/>
    <col min="3834" max="3834" width="9.5703125" style="9" customWidth="1"/>
    <col min="3835" max="3835" width="8.85546875" style="9" customWidth="1"/>
    <col min="3836" max="3836" width="5.7109375" style="9" customWidth="1"/>
    <col min="3837" max="3837" width="5.5703125" style="9" customWidth="1"/>
    <col min="3838" max="3838" width="5.7109375" style="9" customWidth="1"/>
    <col min="3839" max="3839" width="4.85546875" style="9" customWidth="1"/>
    <col min="3840" max="3840" width="4.7109375" style="9" customWidth="1"/>
    <col min="3841" max="3842" width="4.85546875" style="9" customWidth="1"/>
    <col min="3843" max="3843" width="5.5703125" style="9" customWidth="1"/>
    <col min="3844" max="3845" width="5.42578125" style="9" customWidth="1"/>
    <col min="3846" max="3846" width="3.7109375" style="9" customWidth="1"/>
    <col min="3847" max="3848" width="3.85546875" style="9" customWidth="1"/>
    <col min="3849" max="3849" width="3.5703125" style="9" customWidth="1"/>
    <col min="3850" max="3851" width="7.140625" style="9" customWidth="1"/>
    <col min="3852" max="3852" width="8.5703125" style="9" customWidth="1"/>
    <col min="3853" max="3853" width="12.5703125" style="9" customWidth="1"/>
    <col min="3854" max="3854" width="7.28515625" style="9" customWidth="1"/>
    <col min="3855" max="3857" width="9.140625" style="9" customWidth="1"/>
    <col min="3858" max="3858" width="10.7109375" style="9" customWidth="1"/>
    <col min="3859" max="4085" width="9.140625" style="9"/>
    <col min="4086" max="4086" width="4.7109375" style="9" customWidth="1"/>
    <col min="4087" max="4087" width="10.140625" style="9" customWidth="1"/>
    <col min="4088" max="4088" width="14.85546875" style="9" customWidth="1"/>
    <col min="4089" max="4089" width="6.28515625" style="9" customWidth="1"/>
    <col min="4090" max="4090" width="9.5703125" style="9" customWidth="1"/>
    <col min="4091" max="4091" width="8.85546875" style="9" customWidth="1"/>
    <col min="4092" max="4092" width="5.7109375" style="9" customWidth="1"/>
    <col min="4093" max="4093" width="5.5703125" style="9" customWidth="1"/>
    <col min="4094" max="4094" width="5.7109375" style="9" customWidth="1"/>
    <col min="4095" max="4095" width="4.85546875" style="9" customWidth="1"/>
    <col min="4096" max="4096" width="4.7109375" style="9" customWidth="1"/>
    <col min="4097" max="4098" width="4.85546875" style="9" customWidth="1"/>
    <col min="4099" max="4099" width="5.5703125" style="9" customWidth="1"/>
    <col min="4100" max="4101" width="5.42578125" style="9" customWidth="1"/>
    <col min="4102" max="4102" width="3.7109375" style="9" customWidth="1"/>
    <col min="4103" max="4104" width="3.85546875" style="9" customWidth="1"/>
    <col min="4105" max="4105" width="3.5703125" style="9" customWidth="1"/>
    <col min="4106" max="4107" width="7.140625" style="9" customWidth="1"/>
    <col min="4108" max="4108" width="8.5703125" style="9" customWidth="1"/>
    <col min="4109" max="4109" width="12.5703125" style="9" customWidth="1"/>
    <col min="4110" max="4110" width="7.28515625" style="9" customWidth="1"/>
    <col min="4111" max="4113" width="9.140625" style="9" customWidth="1"/>
    <col min="4114" max="4114" width="10.7109375" style="9" customWidth="1"/>
    <col min="4115" max="4341" width="9.140625" style="9"/>
    <col min="4342" max="4342" width="4.7109375" style="9" customWidth="1"/>
    <col min="4343" max="4343" width="10.140625" style="9" customWidth="1"/>
    <col min="4344" max="4344" width="14.85546875" style="9" customWidth="1"/>
    <col min="4345" max="4345" width="6.28515625" style="9" customWidth="1"/>
    <col min="4346" max="4346" width="9.5703125" style="9" customWidth="1"/>
    <col min="4347" max="4347" width="8.85546875" style="9" customWidth="1"/>
    <col min="4348" max="4348" width="5.7109375" style="9" customWidth="1"/>
    <col min="4349" max="4349" width="5.5703125" style="9" customWidth="1"/>
    <col min="4350" max="4350" width="5.7109375" style="9" customWidth="1"/>
    <col min="4351" max="4351" width="4.85546875" style="9" customWidth="1"/>
    <col min="4352" max="4352" width="4.7109375" style="9" customWidth="1"/>
    <col min="4353" max="4354" width="4.85546875" style="9" customWidth="1"/>
    <col min="4355" max="4355" width="5.5703125" style="9" customWidth="1"/>
    <col min="4356" max="4357" width="5.42578125" style="9" customWidth="1"/>
    <col min="4358" max="4358" width="3.7109375" style="9" customWidth="1"/>
    <col min="4359" max="4360" width="3.85546875" style="9" customWidth="1"/>
    <col min="4361" max="4361" width="3.5703125" style="9" customWidth="1"/>
    <col min="4362" max="4363" width="7.140625" style="9" customWidth="1"/>
    <col min="4364" max="4364" width="8.5703125" style="9" customWidth="1"/>
    <col min="4365" max="4365" width="12.5703125" style="9" customWidth="1"/>
    <col min="4366" max="4366" width="7.28515625" style="9" customWidth="1"/>
    <col min="4367" max="4369" width="9.140625" style="9" customWidth="1"/>
    <col min="4370" max="4370" width="10.7109375" style="9" customWidth="1"/>
    <col min="4371" max="4597" width="9.140625" style="9"/>
    <col min="4598" max="4598" width="4.7109375" style="9" customWidth="1"/>
    <col min="4599" max="4599" width="10.140625" style="9" customWidth="1"/>
    <col min="4600" max="4600" width="14.85546875" style="9" customWidth="1"/>
    <col min="4601" max="4601" width="6.28515625" style="9" customWidth="1"/>
    <col min="4602" max="4602" width="9.5703125" style="9" customWidth="1"/>
    <col min="4603" max="4603" width="8.85546875" style="9" customWidth="1"/>
    <col min="4604" max="4604" width="5.7109375" style="9" customWidth="1"/>
    <col min="4605" max="4605" width="5.5703125" style="9" customWidth="1"/>
    <col min="4606" max="4606" width="5.7109375" style="9" customWidth="1"/>
    <col min="4607" max="4607" width="4.85546875" style="9" customWidth="1"/>
    <col min="4608" max="4608" width="4.7109375" style="9" customWidth="1"/>
    <col min="4609" max="4610" width="4.85546875" style="9" customWidth="1"/>
    <col min="4611" max="4611" width="5.5703125" style="9" customWidth="1"/>
    <col min="4612" max="4613" width="5.42578125" style="9" customWidth="1"/>
    <col min="4614" max="4614" width="3.7109375" style="9" customWidth="1"/>
    <col min="4615" max="4616" width="3.85546875" style="9" customWidth="1"/>
    <col min="4617" max="4617" width="3.5703125" style="9" customWidth="1"/>
    <col min="4618" max="4619" width="7.140625" style="9" customWidth="1"/>
    <col min="4620" max="4620" width="8.5703125" style="9" customWidth="1"/>
    <col min="4621" max="4621" width="12.5703125" style="9" customWidth="1"/>
    <col min="4622" max="4622" width="7.28515625" style="9" customWidth="1"/>
    <col min="4623" max="4625" width="9.140625" style="9" customWidth="1"/>
    <col min="4626" max="4626" width="10.7109375" style="9" customWidth="1"/>
    <col min="4627" max="4853" width="9.140625" style="9"/>
    <col min="4854" max="4854" width="4.7109375" style="9" customWidth="1"/>
    <col min="4855" max="4855" width="10.140625" style="9" customWidth="1"/>
    <col min="4856" max="4856" width="14.85546875" style="9" customWidth="1"/>
    <col min="4857" max="4857" width="6.28515625" style="9" customWidth="1"/>
    <col min="4858" max="4858" width="9.5703125" style="9" customWidth="1"/>
    <col min="4859" max="4859" width="8.85546875" style="9" customWidth="1"/>
    <col min="4860" max="4860" width="5.7109375" style="9" customWidth="1"/>
    <col min="4861" max="4861" width="5.5703125" style="9" customWidth="1"/>
    <col min="4862" max="4862" width="5.7109375" style="9" customWidth="1"/>
    <col min="4863" max="4863" width="4.85546875" style="9" customWidth="1"/>
    <col min="4864" max="4864" width="4.7109375" style="9" customWidth="1"/>
    <col min="4865" max="4866" width="4.85546875" style="9" customWidth="1"/>
    <col min="4867" max="4867" width="5.5703125" style="9" customWidth="1"/>
    <col min="4868" max="4869" width="5.42578125" style="9" customWidth="1"/>
    <col min="4870" max="4870" width="3.7109375" style="9" customWidth="1"/>
    <col min="4871" max="4872" width="3.85546875" style="9" customWidth="1"/>
    <col min="4873" max="4873" width="3.5703125" style="9" customWidth="1"/>
    <col min="4874" max="4875" width="7.140625" style="9" customWidth="1"/>
    <col min="4876" max="4876" width="8.5703125" style="9" customWidth="1"/>
    <col min="4877" max="4877" width="12.5703125" style="9" customWidth="1"/>
    <col min="4878" max="4878" width="7.28515625" style="9" customWidth="1"/>
    <col min="4879" max="4881" width="9.140625" style="9" customWidth="1"/>
    <col min="4882" max="4882" width="10.7109375" style="9" customWidth="1"/>
    <col min="4883" max="5109" width="9.140625" style="9"/>
    <col min="5110" max="5110" width="4.7109375" style="9" customWidth="1"/>
    <col min="5111" max="5111" width="10.140625" style="9" customWidth="1"/>
    <col min="5112" max="5112" width="14.85546875" style="9" customWidth="1"/>
    <col min="5113" max="5113" width="6.28515625" style="9" customWidth="1"/>
    <col min="5114" max="5114" width="9.5703125" style="9" customWidth="1"/>
    <col min="5115" max="5115" width="8.85546875" style="9" customWidth="1"/>
    <col min="5116" max="5116" width="5.7109375" style="9" customWidth="1"/>
    <col min="5117" max="5117" width="5.5703125" style="9" customWidth="1"/>
    <col min="5118" max="5118" width="5.7109375" style="9" customWidth="1"/>
    <col min="5119" max="5119" width="4.85546875" style="9" customWidth="1"/>
    <col min="5120" max="5120" width="4.7109375" style="9" customWidth="1"/>
    <col min="5121" max="5122" width="4.85546875" style="9" customWidth="1"/>
    <col min="5123" max="5123" width="5.5703125" style="9" customWidth="1"/>
    <col min="5124" max="5125" width="5.42578125" style="9" customWidth="1"/>
    <col min="5126" max="5126" width="3.7109375" style="9" customWidth="1"/>
    <col min="5127" max="5128" width="3.85546875" style="9" customWidth="1"/>
    <col min="5129" max="5129" width="3.5703125" style="9" customWidth="1"/>
    <col min="5130" max="5131" width="7.140625" style="9" customWidth="1"/>
    <col min="5132" max="5132" width="8.5703125" style="9" customWidth="1"/>
    <col min="5133" max="5133" width="12.5703125" style="9" customWidth="1"/>
    <col min="5134" max="5134" width="7.28515625" style="9" customWidth="1"/>
    <col min="5135" max="5137" width="9.140625" style="9" customWidth="1"/>
    <col min="5138" max="5138" width="10.7109375" style="9" customWidth="1"/>
    <col min="5139" max="5365" width="9.140625" style="9"/>
    <col min="5366" max="5366" width="4.7109375" style="9" customWidth="1"/>
    <col min="5367" max="5367" width="10.140625" style="9" customWidth="1"/>
    <col min="5368" max="5368" width="14.85546875" style="9" customWidth="1"/>
    <col min="5369" max="5369" width="6.28515625" style="9" customWidth="1"/>
    <col min="5370" max="5370" width="9.5703125" style="9" customWidth="1"/>
    <col min="5371" max="5371" width="8.85546875" style="9" customWidth="1"/>
    <col min="5372" max="5372" width="5.7109375" style="9" customWidth="1"/>
    <col min="5373" max="5373" width="5.5703125" style="9" customWidth="1"/>
    <col min="5374" max="5374" width="5.7109375" style="9" customWidth="1"/>
    <col min="5375" max="5375" width="4.85546875" style="9" customWidth="1"/>
    <col min="5376" max="5376" width="4.7109375" style="9" customWidth="1"/>
    <col min="5377" max="5378" width="4.85546875" style="9" customWidth="1"/>
    <col min="5379" max="5379" width="5.5703125" style="9" customWidth="1"/>
    <col min="5380" max="5381" width="5.42578125" style="9" customWidth="1"/>
    <col min="5382" max="5382" width="3.7109375" style="9" customWidth="1"/>
    <col min="5383" max="5384" width="3.85546875" style="9" customWidth="1"/>
    <col min="5385" max="5385" width="3.5703125" style="9" customWidth="1"/>
    <col min="5386" max="5387" width="7.140625" style="9" customWidth="1"/>
    <col min="5388" max="5388" width="8.5703125" style="9" customWidth="1"/>
    <col min="5389" max="5389" width="12.5703125" style="9" customWidth="1"/>
    <col min="5390" max="5390" width="7.28515625" style="9" customWidth="1"/>
    <col min="5391" max="5393" width="9.140625" style="9" customWidth="1"/>
    <col min="5394" max="5394" width="10.7109375" style="9" customWidth="1"/>
    <col min="5395" max="5621" width="9.140625" style="9"/>
    <col min="5622" max="5622" width="4.7109375" style="9" customWidth="1"/>
    <col min="5623" max="5623" width="10.140625" style="9" customWidth="1"/>
    <col min="5624" max="5624" width="14.85546875" style="9" customWidth="1"/>
    <col min="5625" max="5625" width="6.28515625" style="9" customWidth="1"/>
    <col min="5626" max="5626" width="9.5703125" style="9" customWidth="1"/>
    <col min="5627" max="5627" width="8.85546875" style="9" customWidth="1"/>
    <col min="5628" max="5628" width="5.7109375" style="9" customWidth="1"/>
    <col min="5629" max="5629" width="5.5703125" style="9" customWidth="1"/>
    <col min="5630" max="5630" width="5.7109375" style="9" customWidth="1"/>
    <col min="5631" max="5631" width="4.85546875" style="9" customWidth="1"/>
    <col min="5632" max="5632" width="4.7109375" style="9" customWidth="1"/>
    <col min="5633" max="5634" width="4.85546875" style="9" customWidth="1"/>
    <col min="5635" max="5635" width="5.5703125" style="9" customWidth="1"/>
    <col min="5636" max="5637" width="5.42578125" style="9" customWidth="1"/>
    <col min="5638" max="5638" width="3.7109375" style="9" customWidth="1"/>
    <col min="5639" max="5640" width="3.85546875" style="9" customWidth="1"/>
    <col min="5641" max="5641" width="3.5703125" style="9" customWidth="1"/>
    <col min="5642" max="5643" width="7.140625" style="9" customWidth="1"/>
    <col min="5644" max="5644" width="8.5703125" style="9" customWidth="1"/>
    <col min="5645" max="5645" width="12.5703125" style="9" customWidth="1"/>
    <col min="5646" max="5646" width="7.28515625" style="9" customWidth="1"/>
    <col min="5647" max="5649" width="9.140625" style="9" customWidth="1"/>
    <col min="5650" max="5650" width="10.7109375" style="9" customWidth="1"/>
    <col min="5651" max="5877" width="9.140625" style="9"/>
    <col min="5878" max="5878" width="4.7109375" style="9" customWidth="1"/>
    <col min="5879" max="5879" width="10.140625" style="9" customWidth="1"/>
    <col min="5880" max="5880" width="14.85546875" style="9" customWidth="1"/>
    <col min="5881" max="5881" width="6.28515625" style="9" customWidth="1"/>
    <col min="5882" max="5882" width="9.5703125" style="9" customWidth="1"/>
    <col min="5883" max="5883" width="8.85546875" style="9" customWidth="1"/>
    <col min="5884" max="5884" width="5.7109375" style="9" customWidth="1"/>
    <col min="5885" max="5885" width="5.5703125" style="9" customWidth="1"/>
    <col min="5886" max="5886" width="5.7109375" style="9" customWidth="1"/>
    <col min="5887" max="5887" width="4.85546875" style="9" customWidth="1"/>
    <col min="5888" max="5888" width="4.7109375" style="9" customWidth="1"/>
    <col min="5889" max="5890" width="4.85546875" style="9" customWidth="1"/>
    <col min="5891" max="5891" width="5.5703125" style="9" customWidth="1"/>
    <col min="5892" max="5893" width="5.42578125" style="9" customWidth="1"/>
    <col min="5894" max="5894" width="3.7109375" style="9" customWidth="1"/>
    <col min="5895" max="5896" width="3.85546875" style="9" customWidth="1"/>
    <col min="5897" max="5897" width="3.5703125" style="9" customWidth="1"/>
    <col min="5898" max="5899" width="7.140625" style="9" customWidth="1"/>
    <col min="5900" max="5900" width="8.5703125" style="9" customWidth="1"/>
    <col min="5901" max="5901" width="12.5703125" style="9" customWidth="1"/>
    <col min="5902" max="5902" width="7.28515625" style="9" customWidth="1"/>
    <col min="5903" max="5905" width="9.140625" style="9" customWidth="1"/>
    <col min="5906" max="5906" width="10.7109375" style="9" customWidth="1"/>
    <col min="5907" max="6133" width="9.140625" style="9"/>
    <col min="6134" max="6134" width="4.7109375" style="9" customWidth="1"/>
    <col min="6135" max="6135" width="10.140625" style="9" customWidth="1"/>
    <col min="6136" max="6136" width="14.85546875" style="9" customWidth="1"/>
    <col min="6137" max="6137" width="6.28515625" style="9" customWidth="1"/>
    <col min="6138" max="6138" width="9.5703125" style="9" customWidth="1"/>
    <col min="6139" max="6139" width="8.85546875" style="9" customWidth="1"/>
    <col min="6140" max="6140" width="5.7109375" style="9" customWidth="1"/>
    <col min="6141" max="6141" width="5.5703125" style="9" customWidth="1"/>
    <col min="6142" max="6142" width="5.7109375" style="9" customWidth="1"/>
    <col min="6143" max="6143" width="4.85546875" style="9" customWidth="1"/>
    <col min="6144" max="6144" width="4.7109375" style="9" customWidth="1"/>
    <col min="6145" max="6146" width="4.85546875" style="9" customWidth="1"/>
    <col min="6147" max="6147" width="5.5703125" style="9" customWidth="1"/>
    <col min="6148" max="6149" width="5.42578125" style="9" customWidth="1"/>
    <col min="6150" max="6150" width="3.7109375" style="9" customWidth="1"/>
    <col min="6151" max="6152" width="3.85546875" style="9" customWidth="1"/>
    <col min="6153" max="6153" width="3.5703125" style="9" customWidth="1"/>
    <col min="6154" max="6155" width="7.140625" style="9" customWidth="1"/>
    <col min="6156" max="6156" width="8.5703125" style="9" customWidth="1"/>
    <col min="6157" max="6157" width="12.5703125" style="9" customWidth="1"/>
    <col min="6158" max="6158" width="7.28515625" style="9" customWidth="1"/>
    <col min="6159" max="6161" width="9.140625" style="9" customWidth="1"/>
    <col min="6162" max="6162" width="10.7109375" style="9" customWidth="1"/>
    <col min="6163" max="6389" width="9.140625" style="9"/>
    <col min="6390" max="6390" width="4.7109375" style="9" customWidth="1"/>
    <col min="6391" max="6391" width="10.140625" style="9" customWidth="1"/>
    <col min="6392" max="6392" width="14.85546875" style="9" customWidth="1"/>
    <col min="6393" max="6393" width="6.28515625" style="9" customWidth="1"/>
    <col min="6394" max="6394" width="9.5703125" style="9" customWidth="1"/>
    <col min="6395" max="6395" width="8.85546875" style="9" customWidth="1"/>
    <col min="6396" max="6396" width="5.7109375" style="9" customWidth="1"/>
    <col min="6397" max="6397" width="5.5703125" style="9" customWidth="1"/>
    <col min="6398" max="6398" width="5.7109375" style="9" customWidth="1"/>
    <col min="6399" max="6399" width="4.85546875" style="9" customWidth="1"/>
    <col min="6400" max="6400" width="4.7109375" style="9" customWidth="1"/>
    <col min="6401" max="6402" width="4.85546875" style="9" customWidth="1"/>
    <col min="6403" max="6403" width="5.5703125" style="9" customWidth="1"/>
    <col min="6404" max="6405" width="5.42578125" style="9" customWidth="1"/>
    <col min="6406" max="6406" width="3.7109375" style="9" customWidth="1"/>
    <col min="6407" max="6408" width="3.85546875" style="9" customWidth="1"/>
    <col min="6409" max="6409" width="3.5703125" style="9" customWidth="1"/>
    <col min="6410" max="6411" width="7.140625" style="9" customWidth="1"/>
    <col min="6412" max="6412" width="8.5703125" style="9" customWidth="1"/>
    <col min="6413" max="6413" width="12.5703125" style="9" customWidth="1"/>
    <col min="6414" max="6414" width="7.28515625" style="9" customWidth="1"/>
    <col min="6415" max="6417" width="9.140625" style="9" customWidth="1"/>
    <col min="6418" max="6418" width="10.7109375" style="9" customWidth="1"/>
    <col min="6419" max="6645" width="9.140625" style="9"/>
    <col min="6646" max="6646" width="4.7109375" style="9" customWidth="1"/>
    <col min="6647" max="6647" width="10.140625" style="9" customWidth="1"/>
    <col min="6648" max="6648" width="14.85546875" style="9" customWidth="1"/>
    <col min="6649" max="6649" width="6.28515625" style="9" customWidth="1"/>
    <col min="6650" max="6650" width="9.5703125" style="9" customWidth="1"/>
    <col min="6651" max="6651" width="8.85546875" style="9" customWidth="1"/>
    <col min="6652" max="6652" width="5.7109375" style="9" customWidth="1"/>
    <col min="6653" max="6653" width="5.5703125" style="9" customWidth="1"/>
    <col min="6654" max="6654" width="5.7109375" style="9" customWidth="1"/>
    <col min="6655" max="6655" width="4.85546875" style="9" customWidth="1"/>
    <col min="6656" max="6656" width="4.7109375" style="9" customWidth="1"/>
    <col min="6657" max="6658" width="4.85546875" style="9" customWidth="1"/>
    <col min="6659" max="6659" width="5.5703125" style="9" customWidth="1"/>
    <col min="6660" max="6661" width="5.42578125" style="9" customWidth="1"/>
    <col min="6662" max="6662" width="3.7109375" style="9" customWidth="1"/>
    <col min="6663" max="6664" width="3.85546875" style="9" customWidth="1"/>
    <col min="6665" max="6665" width="3.5703125" style="9" customWidth="1"/>
    <col min="6666" max="6667" width="7.140625" style="9" customWidth="1"/>
    <col min="6668" max="6668" width="8.5703125" style="9" customWidth="1"/>
    <col min="6669" max="6669" width="12.5703125" style="9" customWidth="1"/>
    <col min="6670" max="6670" width="7.28515625" style="9" customWidth="1"/>
    <col min="6671" max="6673" width="9.140625" style="9" customWidth="1"/>
    <col min="6674" max="6674" width="10.7109375" style="9" customWidth="1"/>
    <col min="6675" max="6901" width="9.140625" style="9"/>
    <col min="6902" max="6902" width="4.7109375" style="9" customWidth="1"/>
    <col min="6903" max="6903" width="10.140625" style="9" customWidth="1"/>
    <col min="6904" max="6904" width="14.85546875" style="9" customWidth="1"/>
    <col min="6905" max="6905" width="6.28515625" style="9" customWidth="1"/>
    <col min="6906" max="6906" width="9.5703125" style="9" customWidth="1"/>
    <col min="6907" max="6907" width="8.85546875" style="9" customWidth="1"/>
    <col min="6908" max="6908" width="5.7109375" style="9" customWidth="1"/>
    <col min="6909" max="6909" width="5.5703125" style="9" customWidth="1"/>
    <col min="6910" max="6910" width="5.7109375" style="9" customWidth="1"/>
    <col min="6911" max="6911" width="4.85546875" style="9" customWidth="1"/>
    <col min="6912" max="6912" width="4.7109375" style="9" customWidth="1"/>
    <col min="6913" max="6914" width="4.85546875" style="9" customWidth="1"/>
    <col min="6915" max="6915" width="5.5703125" style="9" customWidth="1"/>
    <col min="6916" max="6917" width="5.42578125" style="9" customWidth="1"/>
    <col min="6918" max="6918" width="3.7109375" style="9" customWidth="1"/>
    <col min="6919" max="6920" width="3.85546875" style="9" customWidth="1"/>
    <col min="6921" max="6921" width="3.5703125" style="9" customWidth="1"/>
    <col min="6922" max="6923" width="7.140625" style="9" customWidth="1"/>
    <col min="6924" max="6924" width="8.5703125" style="9" customWidth="1"/>
    <col min="6925" max="6925" width="12.5703125" style="9" customWidth="1"/>
    <col min="6926" max="6926" width="7.28515625" style="9" customWidth="1"/>
    <col min="6927" max="6929" width="9.140625" style="9" customWidth="1"/>
    <col min="6930" max="6930" width="10.7109375" style="9" customWidth="1"/>
    <col min="6931" max="7157" width="9.140625" style="9"/>
    <col min="7158" max="7158" width="4.7109375" style="9" customWidth="1"/>
    <col min="7159" max="7159" width="10.140625" style="9" customWidth="1"/>
    <col min="7160" max="7160" width="14.85546875" style="9" customWidth="1"/>
    <col min="7161" max="7161" width="6.28515625" style="9" customWidth="1"/>
    <col min="7162" max="7162" width="9.5703125" style="9" customWidth="1"/>
    <col min="7163" max="7163" width="8.85546875" style="9" customWidth="1"/>
    <col min="7164" max="7164" width="5.7109375" style="9" customWidth="1"/>
    <col min="7165" max="7165" width="5.5703125" style="9" customWidth="1"/>
    <col min="7166" max="7166" width="5.7109375" style="9" customWidth="1"/>
    <col min="7167" max="7167" width="4.85546875" style="9" customWidth="1"/>
    <col min="7168" max="7168" width="4.7109375" style="9" customWidth="1"/>
    <col min="7169" max="7170" width="4.85546875" style="9" customWidth="1"/>
    <col min="7171" max="7171" width="5.5703125" style="9" customWidth="1"/>
    <col min="7172" max="7173" width="5.42578125" style="9" customWidth="1"/>
    <col min="7174" max="7174" width="3.7109375" style="9" customWidth="1"/>
    <col min="7175" max="7176" width="3.85546875" style="9" customWidth="1"/>
    <col min="7177" max="7177" width="3.5703125" style="9" customWidth="1"/>
    <col min="7178" max="7179" width="7.140625" style="9" customWidth="1"/>
    <col min="7180" max="7180" width="8.5703125" style="9" customWidth="1"/>
    <col min="7181" max="7181" width="12.5703125" style="9" customWidth="1"/>
    <col min="7182" max="7182" width="7.28515625" style="9" customWidth="1"/>
    <col min="7183" max="7185" width="9.140625" style="9" customWidth="1"/>
    <col min="7186" max="7186" width="10.7109375" style="9" customWidth="1"/>
    <col min="7187" max="7413" width="9.140625" style="9"/>
    <col min="7414" max="7414" width="4.7109375" style="9" customWidth="1"/>
    <col min="7415" max="7415" width="10.140625" style="9" customWidth="1"/>
    <col min="7416" max="7416" width="14.85546875" style="9" customWidth="1"/>
    <col min="7417" max="7417" width="6.28515625" style="9" customWidth="1"/>
    <col min="7418" max="7418" width="9.5703125" style="9" customWidth="1"/>
    <col min="7419" max="7419" width="8.85546875" style="9" customWidth="1"/>
    <col min="7420" max="7420" width="5.7109375" style="9" customWidth="1"/>
    <col min="7421" max="7421" width="5.5703125" style="9" customWidth="1"/>
    <col min="7422" max="7422" width="5.7109375" style="9" customWidth="1"/>
    <col min="7423" max="7423" width="4.85546875" style="9" customWidth="1"/>
    <col min="7424" max="7424" width="4.7109375" style="9" customWidth="1"/>
    <col min="7425" max="7426" width="4.85546875" style="9" customWidth="1"/>
    <col min="7427" max="7427" width="5.5703125" style="9" customWidth="1"/>
    <col min="7428" max="7429" width="5.42578125" style="9" customWidth="1"/>
    <col min="7430" max="7430" width="3.7109375" style="9" customWidth="1"/>
    <col min="7431" max="7432" width="3.85546875" style="9" customWidth="1"/>
    <col min="7433" max="7433" width="3.5703125" style="9" customWidth="1"/>
    <col min="7434" max="7435" width="7.140625" style="9" customWidth="1"/>
    <col min="7436" max="7436" width="8.5703125" style="9" customWidth="1"/>
    <col min="7437" max="7437" width="12.5703125" style="9" customWidth="1"/>
    <col min="7438" max="7438" width="7.28515625" style="9" customWidth="1"/>
    <col min="7439" max="7441" width="9.140625" style="9" customWidth="1"/>
    <col min="7442" max="7442" width="10.7109375" style="9" customWidth="1"/>
    <col min="7443" max="7669" width="9.140625" style="9"/>
    <col min="7670" max="7670" width="4.7109375" style="9" customWidth="1"/>
    <col min="7671" max="7671" width="10.140625" style="9" customWidth="1"/>
    <col min="7672" max="7672" width="14.85546875" style="9" customWidth="1"/>
    <col min="7673" max="7673" width="6.28515625" style="9" customWidth="1"/>
    <col min="7674" max="7674" width="9.5703125" style="9" customWidth="1"/>
    <col min="7675" max="7675" width="8.85546875" style="9" customWidth="1"/>
    <col min="7676" max="7676" width="5.7109375" style="9" customWidth="1"/>
    <col min="7677" max="7677" width="5.5703125" style="9" customWidth="1"/>
    <col min="7678" max="7678" width="5.7109375" style="9" customWidth="1"/>
    <col min="7679" max="7679" width="4.85546875" style="9" customWidth="1"/>
    <col min="7680" max="7680" width="4.7109375" style="9" customWidth="1"/>
    <col min="7681" max="7682" width="4.85546875" style="9" customWidth="1"/>
    <col min="7683" max="7683" width="5.5703125" style="9" customWidth="1"/>
    <col min="7684" max="7685" width="5.42578125" style="9" customWidth="1"/>
    <col min="7686" max="7686" width="3.7109375" style="9" customWidth="1"/>
    <col min="7687" max="7688" width="3.85546875" style="9" customWidth="1"/>
    <col min="7689" max="7689" width="3.5703125" style="9" customWidth="1"/>
    <col min="7690" max="7691" width="7.140625" style="9" customWidth="1"/>
    <col min="7692" max="7692" width="8.5703125" style="9" customWidth="1"/>
    <col min="7693" max="7693" width="12.5703125" style="9" customWidth="1"/>
    <col min="7694" max="7694" width="7.28515625" style="9" customWidth="1"/>
    <col min="7695" max="7697" width="9.140625" style="9" customWidth="1"/>
    <col min="7698" max="7698" width="10.7109375" style="9" customWidth="1"/>
    <col min="7699" max="7925" width="9.140625" style="9"/>
    <col min="7926" max="7926" width="4.7109375" style="9" customWidth="1"/>
    <col min="7927" max="7927" width="10.140625" style="9" customWidth="1"/>
    <col min="7928" max="7928" width="14.85546875" style="9" customWidth="1"/>
    <col min="7929" max="7929" width="6.28515625" style="9" customWidth="1"/>
    <col min="7930" max="7930" width="9.5703125" style="9" customWidth="1"/>
    <col min="7931" max="7931" width="8.85546875" style="9" customWidth="1"/>
    <col min="7932" max="7932" width="5.7109375" style="9" customWidth="1"/>
    <col min="7933" max="7933" width="5.5703125" style="9" customWidth="1"/>
    <col min="7934" max="7934" width="5.7109375" style="9" customWidth="1"/>
    <col min="7935" max="7935" width="4.85546875" style="9" customWidth="1"/>
    <col min="7936" max="7936" width="4.7109375" style="9" customWidth="1"/>
    <col min="7937" max="7938" width="4.85546875" style="9" customWidth="1"/>
    <col min="7939" max="7939" width="5.5703125" style="9" customWidth="1"/>
    <col min="7940" max="7941" width="5.42578125" style="9" customWidth="1"/>
    <col min="7942" max="7942" width="3.7109375" style="9" customWidth="1"/>
    <col min="7943" max="7944" width="3.85546875" style="9" customWidth="1"/>
    <col min="7945" max="7945" width="3.5703125" style="9" customWidth="1"/>
    <col min="7946" max="7947" width="7.140625" style="9" customWidth="1"/>
    <col min="7948" max="7948" width="8.5703125" style="9" customWidth="1"/>
    <col min="7949" max="7949" width="12.5703125" style="9" customWidth="1"/>
    <col min="7950" max="7950" width="7.28515625" style="9" customWidth="1"/>
    <col min="7951" max="7953" width="9.140625" style="9" customWidth="1"/>
    <col min="7954" max="7954" width="10.7109375" style="9" customWidth="1"/>
    <col min="7955" max="8181" width="9.140625" style="9"/>
    <col min="8182" max="8182" width="4.7109375" style="9" customWidth="1"/>
    <col min="8183" max="8183" width="10.140625" style="9" customWidth="1"/>
    <col min="8184" max="8184" width="14.85546875" style="9" customWidth="1"/>
    <col min="8185" max="8185" width="6.28515625" style="9" customWidth="1"/>
    <col min="8186" max="8186" width="9.5703125" style="9" customWidth="1"/>
    <col min="8187" max="8187" width="8.85546875" style="9" customWidth="1"/>
    <col min="8188" max="8188" width="5.7109375" style="9" customWidth="1"/>
    <col min="8189" max="8189" width="5.5703125" style="9" customWidth="1"/>
    <col min="8190" max="8190" width="5.7109375" style="9" customWidth="1"/>
    <col min="8191" max="8191" width="4.85546875" style="9" customWidth="1"/>
    <col min="8192" max="8192" width="4.7109375" style="9" customWidth="1"/>
    <col min="8193" max="8194" width="4.85546875" style="9" customWidth="1"/>
    <col min="8195" max="8195" width="5.5703125" style="9" customWidth="1"/>
    <col min="8196" max="8197" width="5.42578125" style="9" customWidth="1"/>
    <col min="8198" max="8198" width="3.7109375" style="9" customWidth="1"/>
    <col min="8199" max="8200" width="3.85546875" style="9" customWidth="1"/>
    <col min="8201" max="8201" width="3.5703125" style="9" customWidth="1"/>
    <col min="8202" max="8203" width="7.140625" style="9" customWidth="1"/>
    <col min="8204" max="8204" width="8.5703125" style="9" customWidth="1"/>
    <col min="8205" max="8205" width="12.5703125" style="9" customWidth="1"/>
    <col min="8206" max="8206" width="7.28515625" style="9" customWidth="1"/>
    <col min="8207" max="8209" width="9.140625" style="9" customWidth="1"/>
    <col min="8210" max="8210" width="10.7109375" style="9" customWidth="1"/>
    <col min="8211" max="8437" width="9.140625" style="9"/>
    <col min="8438" max="8438" width="4.7109375" style="9" customWidth="1"/>
    <col min="8439" max="8439" width="10.140625" style="9" customWidth="1"/>
    <col min="8440" max="8440" width="14.85546875" style="9" customWidth="1"/>
    <col min="8441" max="8441" width="6.28515625" style="9" customWidth="1"/>
    <col min="8442" max="8442" width="9.5703125" style="9" customWidth="1"/>
    <col min="8443" max="8443" width="8.85546875" style="9" customWidth="1"/>
    <col min="8444" max="8444" width="5.7109375" style="9" customWidth="1"/>
    <col min="8445" max="8445" width="5.5703125" style="9" customWidth="1"/>
    <col min="8446" max="8446" width="5.7109375" style="9" customWidth="1"/>
    <col min="8447" max="8447" width="4.85546875" style="9" customWidth="1"/>
    <col min="8448" max="8448" width="4.7109375" style="9" customWidth="1"/>
    <col min="8449" max="8450" width="4.85546875" style="9" customWidth="1"/>
    <col min="8451" max="8451" width="5.5703125" style="9" customWidth="1"/>
    <col min="8452" max="8453" width="5.42578125" style="9" customWidth="1"/>
    <col min="8454" max="8454" width="3.7109375" style="9" customWidth="1"/>
    <col min="8455" max="8456" width="3.85546875" style="9" customWidth="1"/>
    <col min="8457" max="8457" width="3.5703125" style="9" customWidth="1"/>
    <col min="8458" max="8459" width="7.140625" style="9" customWidth="1"/>
    <col min="8460" max="8460" width="8.5703125" style="9" customWidth="1"/>
    <col min="8461" max="8461" width="12.5703125" style="9" customWidth="1"/>
    <col min="8462" max="8462" width="7.28515625" style="9" customWidth="1"/>
    <col min="8463" max="8465" width="9.140625" style="9" customWidth="1"/>
    <col min="8466" max="8466" width="10.7109375" style="9" customWidth="1"/>
    <col min="8467" max="8693" width="9.140625" style="9"/>
    <col min="8694" max="8694" width="4.7109375" style="9" customWidth="1"/>
    <col min="8695" max="8695" width="10.140625" style="9" customWidth="1"/>
    <col min="8696" max="8696" width="14.85546875" style="9" customWidth="1"/>
    <col min="8697" max="8697" width="6.28515625" style="9" customWidth="1"/>
    <col min="8698" max="8698" width="9.5703125" style="9" customWidth="1"/>
    <col min="8699" max="8699" width="8.85546875" style="9" customWidth="1"/>
    <col min="8700" max="8700" width="5.7109375" style="9" customWidth="1"/>
    <col min="8701" max="8701" width="5.5703125" style="9" customWidth="1"/>
    <col min="8702" max="8702" width="5.7109375" style="9" customWidth="1"/>
    <col min="8703" max="8703" width="4.85546875" style="9" customWidth="1"/>
    <col min="8704" max="8704" width="4.7109375" style="9" customWidth="1"/>
    <col min="8705" max="8706" width="4.85546875" style="9" customWidth="1"/>
    <col min="8707" max="8707" width="5.5703125" style="9" customWidth="1"/>
    <col min="8708" max="8709" width="5.42578125" style="9" customWidth="1"/>
    <col min="8710" max="8710" width="3.7109375" style="9" customWidth="1"/>
    <col min="8711" max="8712" width="3.85546875" style="9" customWidth="1"/>
    <col min="8713" max="8713" width="3.5703125" style="9" customWidth="1"/>
    <col min="8714" max="8715" width="7.140625" style="9" customWidth="1"/>
    <col min="8716" max="8716" width="8.5703125" style="9" customWidth="1"/>
    <col min="8717" max="8717" width="12.5703125" style="9" customWidth="1"/>
    <col min="8718" max="8718" width="7.28515625" style="9" customWidth="1"/>
    <col min="8719" max="8721" width="9.140625" style="9" customWidth="1"/>
    <col min="8722" max="8722" width="10.7109375" style="9" customWidth="1"/>
    <col min="8723" max="8949" width="9.140625" style="9"/>
    <col min="8950" max="8950" width="4.7109375" style="9" customWidth="1"/>
    <col min="8951" max="8951" width="10.140625" style="9" customWidth="1"/>
    <col min="8952" max="8952" width="14.85546875" style="9" customWidth="1"/>
    <col min="8953" max="8953" width="6.28515625" style="9" customWidth="1"/>
    <col min="8954" max="8954" width="9.5703125" style="9" customWidth="1"/>
    <col min="8955" max="8955" width="8.85546875" style="9" customWidth="1"/>
    <col min="8956" max="8956" width="5.7109375" style="9" customWidth="1"/>
    <col min="8957" max="8957" width="5.5703125" style="9" customWidth="1"/>
    <col min="8958" max="8958" width="5.7109375" style="9" customWidth="1"/>
    <col min="8959" max="8959" width="4.85546875" style="9" customWidth="1"/>
    <col min="8960" max="8960" width="4.7109375" style="9" customWidth="1"/>
    <col min="8961" max="8962" width="4.85546875" style="9" customWidth="1"/>
    <col min="8963" max="8963" width="5.5703125" style="9" customWidth="1"/>
    <col min="8964" max="8965" width="5.42578125" style="9" customWidth="1"/>
    <col min="8966" max="8966" width="3.7109375" style="9" customWidth="1"/>
    <col min="8967" max="8968" width="3.85546875" style="9" customWidth="1"/>
    <col min="8969" max="8969" width="3.5703125" style="9" customWidth="1"/>
    <col min="8970" max="8971" width="7.140625" style="9" customWidth="1"/>
    <col min="8972" max="8972" width="8.5703125" style="9" customWidth="1"/>
    <col min="8973" max="8973" width="12.5703125" style="9" customWidth="1"/>
    <col min="8974" max="8974" width="7.28515625" style="9" customWidth="1"/>
    <col min="8975" max="8977" width="9.140625" style="9" customWidth="1"/>
    <col min="8978" max="8978" width="10.7109375" style="9" customWidth="1"/>
    <col min="8979" max="9205" width="9.140625" style="9"/>
    <col min="9206" max="9206" width="4.7109375" style="9" customWidth="1"/>
    <col min="9207" max="9207" width="10.140625" style="9" customWidth="1"/>
    <col min="9208" max="9208" width="14.85546875" style="9" customWidth="1"/>
    <col min="9209" max="9209" width="6.28515625" style="9" customWidth="1"/>
    <col min="9210" max="9210" width="9.5703125" style="9" customWidth="1"/>
    <col min="9211" max="9211" width="8.85546875" style="9" customWidth="1"/>
    <col min="9212" max="9212" width="5.7109375" style="9" customWidth="1"/>
    <col min="9213" max="9213" width="5.5703125" style="9" customWidth="1"/>
    <col min="9214" max="9214" width="5.7109375" style="9" customWidth="1"/>
    <col min="9215" max="9215" width="4.85546875" style="9" customWidth="1"/>
    <col min="9216" max="9216" width="4.7109375" style="9" customWidth="1"/>
    <col min="9217" max="9218" width="4.85546875" style="9" customWidth="1"/>
    <col min="9219" max="9219" width="5.5703125" style="9" customWidth="1"/>
    <col min="9220" max="9221" width="5.42578125" style="9" customWidth="1"/>
    <col min="9222" max="9222" width="3.7109375" style="9" customWidth="1"/>
    <col min="9223" max="9224" width="3.85546875" style="9" customWidth="1"/>
    <col min="9225" max="9225" width="3.5703125" style="9" customWidth="1"/>
    <col min="9226" max="9227" width="7.140625" style="9" customWidth="1"/>
    <col min="9228" max="9228" width="8.5703125" style="9" customWidth="1"/>
    <col min="9229" max="9229" width="12.5703125" style="9" customWidth="1"/>
    <col min="9230" max="9230" width="7.28515625" style="9" customWidth="1"/>
    <col min="9231" max="9233" width="9.140625" style="9" customWidth="1"/>
    <col min="9234" max="9234" width="10.7109375" style="9" customWidth="1"/>
    <col min="9235" max="9461" width="9.140625" style="9"/>
    <col min="9462" max="9462" width="4.7109375" style="9" customWidth="1"/>
    <col min="9463" max="9463" width="10.140625" style="9" customWidth="1"/>
    <col min="9464" max="9464" width="14.85546875" style="9" customWidth="1"/>
    <col min="9465" max="9465" width="6.28515625" style="9" customWidth="1"/>
    <col min="9466" max="9466" width="9.5703125" style="9" customWidth="1"/>
    <col min="9467" max="9467" width="8.85546875" style="9" customWidth="1"/>
    <col min="9468" max="9468" width="5.7109375" style="9" customWidth="1"/>
    <col min="9469" max="9469" width="5.5703125" style="9" customWidth="1"/>
    <col min="9470" max="9470" width="5.7109375" style="9" customWidth="1"/>
    <col min="9471" max="9471" width="4.85546875" style="9" customWidth="1"/>
    <col min="9472" max="9472" width="4.7109375" style="9" customWidth="1"/>
    <col min="9473" max="9474" width="4.85546875" style="9" customWidth="1"/>
    <col min="9475" max="9475" width="5.5703125" style="9" customWidth="1"/>
    <col min="9476" max="9477" width="5.42578125" style="9" customWidth="1"/>
    <col min="9478" max="9478" width="3.7109375" style="9" customWidth="1"/>
    <col min="9479" max="9480" width="3.85546875" style="9" customWidth="1"/>
    <col min="9481" max="9481" width="3.5703125" style="9" customWidth="1"/>
    <col min="9482" max="9483" width="7.140625" style="9" customWidth="1"/>
    <col min="9484" max="9484" width="8.5703125" style="9" customWidth="1"/>
    <col min="9485" max="9485" width="12.5703125" style="9" customWidth="1"/>
    <col min="9486" max="9486" width="7.28515625" style="9" customWidth="1"/>
    <col min="9487" max="9489" width="9.140625" style="9" customWidth="1"/>
    <col min="9490" max="9490" width="10.7109375" style="9" customWidth="1"/>
    <col min="9491" max="9717" width="9.140625" style="9"/>
    <col min="9718" max="9718" width="4.7109375" style="9" customWidth="1"/>
    <col min="9719" max="9719" width="10.140625" style="9" customWidth="1"/>
    <col min="9720" max="9720" width="14.85546875" style="9" customWidth="1"/>
    <col min="9721" max="9721" width="6.28515625" style="9" customWidth="1"/>
    <col min="9722" max="9722" width="9.5703125" style="9" customWidth="1"/>
    <col min="9723" max="9723" width="8.85546875" style="9" customWidth="1"/>
    <col min="9724" max="9724" width="5.7109375" style="9" customWidth="1"/>
    <col min="9725" max="9725" width="5.5703125" style="9" customWidth="1"/>
    <col min="9726" max="9726" width="5.7109375" style="9" customWidth="1"/>
    <col min="9727" max="9727" width="4.85546875" style="9" customWidth="1"/>
    <col min="9728" max="9728" width="4.7109375" style="9" customWidth="1"/>
    <col min="9729" max="9730" width="4.85546875" style="9" customWidth="1"/>
    <col min="9731" max="9731" width="5.5703125" style="9" customWidth="1"/>
    <col min="9732" max="9733" width="5.42578125" style="9" customWidth="1"/>
    <col min="9734" max="9734" width="3.7109375" style="9" customWidth="1"/>
    <col min="9735" max="9736" width="3.85546875" style="9" customWidth="1"/>
    <col min="9737" max="9737" width="3.5703125" style="9" customWidth="1"/>
    <col min="9738" max="9739" width="7.140625" style="9" customWidth="1"/>
    <col min="9740" max="9740" width="8.5703125" style="9" customWidth="1"/>
    <col min="9741" max="9741" width="12.5703125" style="9" customWidth="1"/>
    <col min="9742" max="9742" width="7.28515625" style="9" customWidth="1"/>
    <col min="9743" max="9745" width="9.140625" style="9" customWidth="1"/>
    <col min="9746" max="9746" width="10.7109375" style="9" customWidth="1"/>
    <col min="9747" max="9973" width="9.140625" style="9"/>
    <col min="9974" max="9974" width="4.7109375" style="9" customWidth="1"/>
    <col min="9975" max="9975" width="10.140625" style="9" customWidth="1"/>
    <col min="9976" max="9976" width="14.85546875" style="9" customWidth="1"/>
    <col min="9977" max="9977" width="6.28515625" style="9" customWidth="1"/>
    <col min="9978" max="9978" width="9.5703125" style="9" customWidth="1"/>
    <col min="9979" max="9979" width="8.85546875" style="9" customWidth="1"/>
    <col min="9980" max="9980" width="5.7109375" style="9" customWidth="1"/>
    <col min="9981" max="9981" width="5.5703125" style="9" customWidth="1"/>
    <col min="9982" max="9982" width="5.7109375" style="9" customWidth="1"/>
    <col min="9983" max="9983" width="4.85546875" style="9" customWidth="1"/>
    <col min="9984" max="9984" width="4.7109375" style="9" customWidth="1"/>
    <col min="9985" max="9986" width="4.85546875" style="9" customWidth="1"/>
    <col min="9987" max="9987" width="5.5703125" style="9" customWidth="1"/>
    <col min="9988" max="9989" width="5.42578125" style="9" customWidth="1"/>
    <col min="9990" max="9990" width="3.7109375" style="9" customWidth="1"/>
    <col min="9991" max="9992" width="3.85546875" style="9" customWidth="1"/>
    <col min="9993" max="9993" width="3.5703125" style="9" customWidth="1"/>
    <col min="9994" max="9995" width="7.140625" style="9" customWidth="1"/>
    <col min="9996" max="9996" width="8.5703125" style="9" customWidth="1"/>
    <col min="9997" max="9997" width="12.5703125" style="9" customWidth="1"/>
    <col min="9998" max="9998" width="7.28515625" style="9" customWidth="1"/>
    <col min="9999" max="10001" width="9.140625" style="9" customWidth="1"/>
    <col min="10002" max="10002" width="10.7109375" style="9" customWidth="1"/>
    <col min="10003" max="10229" width="9.140625" style="9"/>
    <col min="10230" max="10230" width="4.7109375" style="9" customWidth="1"/>
    <col min="10231" max="10231" width="10.140625" style="9" customWidth="1"/>
    <col min="10232" max="10232" width="14.85546875" style="9" customWidth="1"/>
    <col min="10233" max="10233" width="6.28515625" style="9" customWidth="1"/>
    <col min="10234" max="10234" width="9.5703125" style="9" customWidth="1"/>
    <col min="10235" max="10235" width="8.85546875" style="9" customWidth="1"/>
    <col min="10236" max="10236" width="5.7109375" style="9" customWidth="1"/>
    <col min="10237" max="10237" width="5.5703125" style="9" customWidth="1"/>
    <col min="10238" max="10238" width="5.7109375" style="9" customWidth="1"/>
    <col min="10239" max="10239" width="4.85546875" style="9" customWidth="1"/>
    <col min="10240" max="10240" width="4.7109375" style="9" customWidth="1"/>
    <col min="10241" max="10242" width="4.85546875" style="9" customWidth="1"/>
    <col min="10243" max="10243" width="5.5703125" style="9" customWidth="1"/>
    <col min="10244" max="10245" width="5.42578125" style="9" customWidth="1"/>
    <col min="10246" max="10246" width="3.7109375" style="9" customWidth="1"/>
    <col min="10247" max="10248" width="3.85546875" style="9" customWidth="1"/>
    <col min="10249" max="10249" width="3.5703125" style="9" customWidth="1"/>
    <col min="10250" max="10251" width="7.140625" style="9" customWidth="1"/>
    <col min="10252" max="10252" width="8.5703125" style="9" customWidth="1"/>
    <col min="10253" max="10253" width="12.5703125" style="9" customWidth="1"/>
    <col min="10254" max="10254" width="7.28515625" style="9" customWidth="1"/>
    <col min="10255" max="10257" width="9.140625" style="9" customWidth="1"/>
    <col min="10258" max="10258" width="10.7109375" style="9" customWidth="1"/>
    <col min="10259" max="10485" width="9.140625" style="9"/>
    <col min="10486" max="10486" width="4.7109375" style="9" customWidth="1"/>
    <col min="10487" max="10487" width="10.140625" style="9" customWidth="1"/>
    <col min="10488" max="10488" width="14.85546875" style="9" customWidth="1"/>
    <col min="10489" max="10489" width="6.28515625" style="9" customWidth="1"/>
    <col min="10490" max="10490" width="9.5703125" style="9" customWidth="1"/>
    <col min="10491" max="10491" width="8.85546875" style="9" customWidth="1"/>
    <col min="10492" max="10492" width="5.7109375" style="9" customWidth="1"/>
    <col min="10493" max="10493" width="5.5703125" style="9" customWidth="1"/>
    <col min="10494" max="10494" width="5.7109375" style="9" customWidth="1"/>
    <col min="10495" max="10495" width="4.85546875" style="9" customWidth="1"/>
    <col min="10496" max="10496" width="4.7109375" style="9" customWidth="1"/>
    <col min="10497" max="10498" width="4.85546875" style="9" customWidth="1"/>
    <col min="10499" max="10499" width="5.5703125" style="9" customWidth="1"/>
    <col min="10500" max="10501" width="5.42578125" style="9" customWidth="1"/>
    <col min="10502" max="10502" width="3.7109375" style="9" customWidth="1"/>
    <col min="10503" max="10504" width="3.85546875" style="9" customWidth="1"/>
    <col min="10505" max="10505" width="3.5703125" style="9" customWidth="1"/>
    <col min="10506" max="10507" width="7.140625" style="9" customWidth="1"/>
    <col min="10508" max="10508" width="8.5703125" style="9" customWidth="1"/>
    <col min="10509" max="10509" width="12.5703125" style="9" customWidth="1"/>
    <col min="10510" max="10510" width="7.28515625" style="9" customWidth="1"/>
    <col min="10511" max="10513" width="9.140625" style="9" customWidth="1"/>
    <col min="10514" max="10514" width="10.7109375" style="9" customWidth="1"/>
    <col min="10515" max="10741" width="9.140625" style="9"/>
    <col min="10742" max="10742" width="4.7109375" style="9" customWidth="1"/>
    <col min="10743" max="10743" width="10.140625" style="9" customWidth="1"/>
    <col min="10744" max="10744" width="14.85546875" style="9" customWidth="1"/>
    <col min="10745" max="10745" width="6.28515625" style="9" customWidth="1"/>
    <col min="10746" max="10746" width="9.5703125" style="9" customWidth="1"/>
    <col min="10747" max="10747" width="8.85546875" style="9" customWidth="1"/>
    <col min="10748" max="10748" width="5.7109375" style="9" customWidth="1"/>
    <col min="10749" max="10749" width="5.5703125" style="9" customWidth="1"/>
    <col min="10750" max="10750" width="5.7109375" style="9" customWidth="1"/>
    <col min="10751" max="10751" width="4.85546875" style="9" customWidth="1"/>
    <col min="10752" max="10752" width="4.7109375" style="9" customWidth="1"/>
    <col min="10753" max="10754" width="4.85546875" style="9" customWidth="1"/>
    <col min="10755" max="10755" width="5.5703125" style="9" customWidth="1"/>
    <col min="10756" max="10757" width="5.42578125" style="9" customWidth="1"/>
    <col min="10758" max="10758" width="3.7109375" style="9" customWidth="1"/>
    <col min="10759" max="10760" width="3.85546875" style="9" customWidth="1"/>
    <col min="10761" max="10761" width="3.5703125" style="9" customWidth="1"/>
    <col min="10762" max="10763" width="7.140625" style="9" customWidth="1"/>
    <col min="10764" max="10764" width="8.5703125" style="9" customWidth="1"/>
    <col min="10765" max="10765" width="12.5703125" style="9" customWidth="1"/>
    <col min="10766" max="10766" width="7.28515625" style="9" customWidth="1"/>
    <col min="10767" max="10769" width="9.140625" style="9" customWidth="1"/>
    <col min="10770" max="10770" width="10.7109375" style="9" customWidth="1"/>
    <col min="10771" max="10997" width="9.140625" style="9"/>
    <col min="10998" max="10998" width="4.7109375" style="9" customWidth="1"/>
    <col min="10999" max="10999" width="10.140625" style="9" customWidth="1"/>
    <col min="11000" max="11000" width="14.85546875" style="9" customWidth="1"/>
    <col min="11001" max="11001" width="6.28515625" style="9" customWidth="1"/>
    <col min="11002" max="11002" width="9.5703125" style="9" customWidth="1"/>
    <col min="11003" max="11003" width="8.85546875" style="9" customWidth="1"/>
    <col min="11004" max="11004" width="5.7109375" style="9" customWidth="1"/>
    <col min="11005" max="11005" width="5.5703125" style="9" customWidth="1"/>
    <col min="11006" max="11006" width="5.7109375" style="9" customWidth="1"/>
    <col min="11007" max="11007" width="4.85546875" style="9" customWidth="1"/>
    <col min="11008" max="11008" width="4.7109375" style="9" customWidth="1"/>
    <col min="11009" max="11010" width="4.85546875" style="9" customWidth="1"/>
    <col min="11011" max="11011" width="5.5703125" style="9" customWidth="1"/>
    <col min="11012" max="11013" width="5.42578125" style="9" customWidth="1"/>
    <col min="11014" max="11014" width="3.7109375" style="9" customWidth="1"/>
    <col min="11015" max="11016" width="3.85546875" style="9" customWidth="1"/>
    <col min="11017" max="11017" width="3.5703125" style="9" customWidth="1"/>
    <col min="11018" max="11019" width="7.140625" style="9" customWidth="1"/>
    <col min="11020" max="11020" width="8.5703125" style="9" customWidth="1"/>
    <col min="11021" max="11021" width="12.5703125" style="9" customWidth="1"/>
    <col min="11022" max="11022" width="7.28515625" style="9" customWidth="1"/>
    <col min="11023" max="11025" width="9.140625" style="9" customWidth="1"/>
    <col min="11026" max="11026" width="10.7109375" style="9" customWidth="1"/>
    <col min="11027" max="11253" width="9.140625" style="9"/>
    <col min="11254" max="11254" width="4.7109375" style="9" customWidth="1"/>
    <col min="11255" max="11255" width="10.140625" style="9" customWidth="1"/>
    <col min="11256" max="11256" width="14.85546875" style="9" customWidth="1"/>
    <col min="11257" max="11257" width="6.28515625" style="9" customWidth="1"/>
    <col min="11258" max="11258" width="9.5703125" style="9" customWidth="1"/>
    <col min="11259" max="11259" width="8.85546875" style="9" customWidth="1"/>
    <col min="11260" max="11260" width="5.7109375" style="9" customWidth="1"/>
    <col min="11261" max="11261" width="5.5703125" style="9" customWidth="1"/>
    <col min="11262" max="11262" width="5.7109375" style="9" customWidth="1"/>
    <col min="11263" max="11263" width="4.85546875" style="9" customWidth="1"/>
    <col min="11264" max="11264" width="4.7109375" style="9" customWidth="1"/>
    <col min="11265" max="11266" width="4.85546875" style="9" customWidth="1"/>
    <col min="11267" max="11267" width="5.5703125" style="9" customWidth="1"/>
    <col min="11268" max="11269" width="5.42578125" style="9" customWidth="1"/>
    <col min="11270" max="11270" width="3.7109375" style="9" customWidth="1"/>
    <col min="11271" max="11272" width="3.85546875" style="9" customWidth="1"/>
    <col min="11273" max="11273" width="3.5703125" style="9" customWidth="1"/>
    <col min="11274" max="11275" width="7.140625" style="9" customWidth="1"/>
    <col min="11276" max="11276" width="8.5703125" style="9" customWidth="1"/>
    <col min="11277" max="11277" width="12.5703125" style="9" customWidth="1"/>
    <col min="11278" max="11278" width="7.28515625" style="9" customWidth="1"/>
    <col min="11279" max="11281" width="9.140625" style="9" customWidth="1"/>
    <col min="11282" max="11282" width="10.7109375" style="9" customWidth="1"/>
    <col min="11283" max="11509" width="9.140625" style="9"/>
    <col min="11510" max="11510" width="4.7109375" style="9" customWidth="1"/>
    <col min="11511" max="11511" width="10.140625" style="9" customWidth="1"/>
    <col min="11512" max="11512" width="14.85546875" style="9" customWidth="1"/>
    <col min="11513" max="11513" width="6.28515625" style="9" customWidth="1"/>
    <col min="11514" max="11514" width="9.5703125" style="9" customWidth="1"/>
    <col min="11515" max="11515" width="8.85546875" style="9" customWidth="1"/>
    <col min="11516" max="11516" width="5.7109375" style="9" customWidth="1"/>
    <col min="11517" max="11517" width="5.5703125" style="9" customWidth="1"/>
    <col min="11518" max="11518" width="5.7109375" style="9" customWidth="1"/>
    <col min="11519" max="11519" width="4.85546875" style="9" customWidth="1"/>
    <col min="11520" max="11520" width="4.7109375" style="9" customWidth="1"/>
    <col min="11521" max="11522" width="4.85546875" style="9" customWidth="1"/>
    <col min="11523" max="11523" width="5.5703125" style="9" customWidth="1"/>
    <col min="11524" max="11525" width="5.42578125" style="9" customWidth="1"/>
    <col min="11526" max="11526" width="3.7109375" style="9" customWidth="1"/>
    <col min="11527" max="11528" width="3.85546875" style="9" customWidth="1"/>
    <col min="11529" max="11529" width="3.5703125" style="9" customWidth="1"/>
    <col min="11530" max="11531" width="7.140625" style="9" customWidth="1"/>
    <col min="11532" max="11532" width="8.5703125" style="9" customWidth="1"/>
    <col min="11533" max="11533" width="12.5703125" style="9" customWidth="1"/>
    <col min="11534" max="11534" width="7.28515625" style="9" customWidth="1"/>
    <col min="11535" max="11537" width="9.140625" style="9" customWidth="1"/>
    <col min="11538" max="11538" width="10.7109375" style="9" customWidth="1"/>
    <col min="11539" max="11765" width="9.140625" style="9"/>
    <col min="11766" max="11766" width="4.7109375" style="9" customWidth="1"/>
    <col min="11767" max="11767" width="10.140625" style="9" customWidth="1"/>
    <col min="11768" max="11768" width="14.85546875" style="9" customWidth="1"/>
    <col min="11769" max="11769" width="6.28515625" style="9" customWidth="1"/>
    <col min="11770" max="11770" width="9.5703125" style="9" customWidth="1"/>
    <col min="11771" max="11771" width="8.85546875" style="9" customWidth="1"/>
    <col min="11772" max="11772" width="5.7109375" style="9" customWidth="1"/>
    <col min="11773" max="11773" width="5.5703125" style="9" customWidth="1"/>
    <col min="11774" max="11774" width="5.7109375" style="9" customWidth="1"/>
    <col min="11775" max="11775" width="4.85546875" style="9" customWidth="1"/>
    <col min="11776" max="11776" width="4.7109375" style="9" customWidth="1"/>
    <col min="11777" max="11778" width="4.85546875" style="9" customWidth="1"/>
    <col min="11779" max="11779" width="5.5703125" style="9" customWidth="1"/>
    <col min="11780" max="11781" width="5.42578125" style="9" customWidth="1"/>
    <col min="11782" max="11782" width="3.7109375" style="9" customWidth="1"/>
    <col min="11783" max="11784" width="3.85546875" style="9" customWidth="1"/>
    <col min="11785" max="11785" width="3.5703125" style="9" customWidth="1"/>
    <col min="11786" max="11787" width="7.140625" style="9" customWidth="1"/>
    <col min="11788" max="11788" width="8.5703125" style="9" customWidth="1"/>
    <col min="11789" max="11789" width="12.5703125" style="9" customWidth="1"/>
    <col min="11790" max="11790" width="7.28515625" style="9" customWidth="1"/>
    <col min="11791" max="11793" width="9.140625" style="9" customWidth="1"/>
    <col min="11794" max="11794" width="10.7109375" style="9" customWidth="1"/>
    <col min="11795" max="12021" width="9.140625" style="9"/>
    <col min="12022" max="12022" width="4.7109375" style="9" customWidth="1"/>
    <col min="12023" max="12023" width="10.140625" style="9" customWidth="1"/>
    <col min="12024" max="12024" width="14.85546875" style="9" customWidth="1"/>
    <col min="12025" max="12025" width="6.28515625" style="9" customWidth="1"/>
    <col min="12026" max="12026" width="9.5703125" style="9" customWidth="1"/>
    <col min="12027" max="12027" width="8.85546875" style="9" customWidth="1"/>
    <col min="12028" max="12028" width="5.7109375" style="9" customWidth="1"/>
    <col min="12029" max="12029" width="5.5703125" style="9" customWidth="1"/>
    <col min="12030" max="12030" width="5.7109375" style="9" customWidth="1"/>
    <col min="12031" max="12031" width="4.85546875" style="9" customWidth="1"/>
    <col min="12032" max="12032" width="4.7109375" style="9" customWidth="1"/>
    <col min="12033" max="12034" width="4.85546875" style="9" customWidth="1"/>
    <col min="12035" max="12035" width="5.5703125" style="9" customWidth="1"/>
    <col min="12036" max="12037" width="5.42578125" style="9" customWidth="1"/>
    <col min="12038" max="12038" width="3.7109375" style="9" customWidth="1"/>
    <col min="12039" max="12040" width="3.85546875" style="9" customWidth="1"/>
    <col min="12041" max="12041" width="3.5703125" style="9" customWidth="1"/>
    <col min="12042" max="12043" width="7.140625" style="9" customWidth="1"/>
    <col min="12044" max="12044" width="8.5703125" style="9" customWidth="1"/>
    <col min="12045" max="12045" width="12.5703125" style="9" customWidth="1"/>
    <col min="12046" max="12046" width="7.28515625" style="9" customWidth="1"/>
    <col min="12047" max="12049" width="9.140625" style="9" customWidth="1"/>
    <col min="12050" max="12050" width="10.7109375" style="9" customWidth="1"/>
    <col min="12051" max="12277" width="9.140625" style="9"/>
    <col min="12278" max="12278" width="4.7109375" style="9" customWidth="1"/>
    <col min="12279" max="12279" width="10.140625" style="9" customWidth="1"/>
    <col min="12280" max="12280" width="14.85546875" style="9" customWidth="1"/>
    <col min="12281" max="12281" width="6.28515625" style="9" customWidth="1"/>
    <col min="12282" max="12282" width="9.5703125" style="9" customWidth="1"/>
    <col min="12283" max="12283" width="8.85546875" style="9" customWidth="1"/>
    <col min="12284" max="12284" width="5.7109375" style="9" customWidth="1"/>
    <col min="12285" max="12285" width="5.5703125" style="9" customWidth="1"/>
    <col min="12286" max="12286" width="5.7109375" style="9" customWidth="1"/>
    <col min="12287" max="12287" width="4.85546875" style="9" customWidth="1"/>
    <col min="12288" max="12288" width="4.7109375" style="9" customWidth="1"/>
    <col min="12289" max="12290" width="4.85546875" style="9" customWidth="1"/>
    <col min="12291" max="12291" width="5.5703125" style="9" customWidth="1"/>
    <col min="12292" max="12293" width="5.42578125" style="9" customWidth="1"/>
    <col min="12294" max="12294" width="3.7109375" style="9" customWidth="1"/>
    <col min="12295" max="12296" width="3.85546875" style="9" customWidth="1"/>
    <col min="12297" max="12297" width="3.5703125" style="9" customWidth="1"/>
    <col min="12298" max="12299" width="7.140625" style="9" customWidth="1"/>
    <col min="12300" max="12300" width="8.5703125" style="9" customWidth="1"/>
    <col min="12301" max="12301" width="12.5703125" style="9" customWidth="1"/>
    <col min="12302" max="12302" width="7.28515625" style="9" customWidth="1"/>
    <col min="12303" max="12305" width="9.140625" style="9" customWidth="1"/>
    <col min="12306" max="12306" width="10.7109375" style="9" customWidth="1"/>
    <col min="12307" max="12533" width="9.140625" style="9"/>
    <col min="12534" max="12534" width="4.7109375" style="9" customWidth="1"/>
    <col min="12535" max="12535" width="10.140625" style="9" customWidth="1"/>
    <col min="12536" max="12536" width="14.85546875" style="9" customWidth="1"/>
    <col min="12537" max="12537" width="6.28515625" style="9" customWidth="1"/>
    <col min="12538" max="12538" width="9.5703125" style="9" customWidth="1"/>
    <col min="12539" max="12539" width="8.85546875" style="9" customWidth="1"/>
    <col min="12540" max="12540" width="5.7109375" style="9" customWidth="1"/>
    <col min="12541" max="12541" width="5.5703125" style="9" customWidth="1"/>
    <col min="12542" max="12542" width="5.7109375" style="9" customWidth="1"/>
    <col min="12543" max="12543" width="4.85546875" style="9" customWidth="1"/>
    <col min="12544" max="12544" width="4.7109375" style="9" customWidth="1"/>
    <col min="12545" max="12546" width="4.85546875" style="9" customWidth="1"/>
    <col min="12547" max="12547" width="5.5703125" style="9" customWidth="1"/>
    <col min="12548" max="12549" width="5.42578125" style="9" customWidth="1"/>
    <col min="12550" max="12550" width="3.7109375" style="9" customWidth="1"/>
    <col min="12551" max="12552" width="3.85546875" style="9" customWidth="1"/>
    <col min="12553" max="12553" width="3.5703125" style="9" customWidth="1"/>
    <col min="12554" max="12555" width="7.140625" style="9" customWidth="1"/>
    <col min="12556" max="12556" width="8.5703125" style="9" customWidth="1"/>
    <col min="12557" max="12557" width="12.5703125" style="9" customWidth="1"/>
    <col min="12558" max="12558" width="7.28515625" style="9" customWidth="1"/>
    <col min="12559" max="12561" width="9.140625" style="9" customWidth="1"/>
    <col min="12562" max="12562" width="10.7109375" style="9" customWidth="1"/>
    <col min="12563" max="12789" width="9.140625" style="9"/>
    <col min="12790" max="12790" width="4.7109375" style="9" customWidth="1"/>
    <col min="12791" max="12791" width="10.140625" style="9" customWidth="1"/>
    <col min="12792" max="12792" width="14.85546875" style="9" customWidth="1"/>
    <col min="12793" max="12793" width="6.28515625" style="9" customWidth="1"/>
    <col min="12794" max="12794" width="9.5703125" style="9" customWidth="1"/>
    <col min="12795" max="12795" width="8.85546875" style="9" customWidth="1"/>
    <col min="12796" max="12796" width="5.7109375" style="9" customWidth="1"/>
    <col min="12797" max="12797" width="5.5703125" style="9" customWidth="1"/>
    <col min="12798" max="12798" width="5.7109375" style="9" customWidth="1"/>
    <col min="12799" max="12799" width="4.85546875" style="9" customWidth="1"/>
    <col min="12800" max="12800" width="4.7109375" style="9" customWidth="1"/>
    <col min="12801" max="12802" width="4.85546875" style="9" customWidth="1"/>
    <col min="12803" max="12803" width="5.5703125" style="9" customWidth="1"/>
    <col min="12804" max="12805" width="5.42578125" style="9" customWidth="1"/>
    <col min="12806" max="12806" width="3.7109375" style="9" customWidth="1"/>
    <col min="12807" max="12808" width="3.85546875" style="9" customWidth="1"/>
    <col min="12809" max="12809" width="3.5703125" style="9" customWidth="1"/>
    <col min="12810" max="12811" width="7.140625" style="9" customWidth="1"/>
    <col min="12812" max="12812" width="8.5703125" style="9" customWidth="1"/>
    <col min="12813" max="12813" width="12.5703125" style="9" customWidth="1"/>
    <col min="12814" max="12814" width="7.28515625" style="9" customWidth="1"/>
    <col min="12815" max="12817" width="9.140625" style="9" customWidth="1"/>
    <col min="12818" max="12818" width="10.7109375" style="9" customWidth="1"/>
    <col min="12819" max="13045" width="9.140625" style="9"/>
    <col min="13046" max="13046" width="4.7109375" style="9" customWidth="1"/>
    <col min="13047" max="13047" width="10.140625" style="9" customWidth="1"/>
    <col min="13048" max="13048" width="14.85546875" style="9" customWidth="1"/>
    <col min="13049" max="13049" width="6.28515625" style="9" customWidth="1"/>
    <col min="13050" max="13050" width="9.5703125" style="9" customWidth="1"/>
    <col min="13051" max="13051" width="8.85546875" style="9" customWidth="1"/>
    <col min="13052" max="13052" width="5.7109375" style="9" customWidth="1"/>
    <col min="13053" max="13053" width="5.5703125" style="9" customWidth="1"/>
    <col min="13054" max="13054" width="5.7109375" style="9" customWidth="1"/>
    <col min="13055" max="13055" width="4.85546875" style="9" customWidth="1"/>
    <col min="13056" max="13056" width="4.7109375" style="9" customWidth="1"/>
    <col min="13057" max="13058" width="4.85546875" style="9" customWidth="1"/>
    <col min="13059" max="13059" width="5.5703125" style="9" customWidth="1"/>
    <col min="13060" max="13061" width="5.42578125" style="9" customWidth="1"/>
    <col min="13062" max="13062" width="3.7109375" style="9" customWidth="1"/>
    <col min="13063" max="13064" width="3.85546875" style="9" customWidth="1"/>
    <col min="13065" max="13065" width="3.5703125" style="9" customWidth="1"/>
    <col min="13066" max="13067" width="7.140625" style="9" customWidth="1"/>
    <col min="13068" max="13068" width="8.5703125" style="9" customWidth="1"/>
    <col min="13069" max="13069" width="12.5703125" style="9" customWidth="1"/>
    <col min="13070" max="13070" width="7.28515625" style="9" customWidth="1"/>
    <col min="13071" max="13073" width="9.140625" style="9" customWidth="1"/>
    <col min="13074" max="13074" width="10.7109375" style="9" customWidth="1"/>
    <col min="13075" max="13301" width="9.140625" style="9"/>
    <col min="13302" max="13302" width="4.7109375" style="9" customWidth="1"/>
    <col min="13303" max="13303" width="10.140625" style="9" customWidth="1"/>
    <col min="13304" max="13304" width="14.85546875" style="9" customWidth="1"/>
    <col min="13305" max="13305" width="6.28515625" style="9" customWidth="1"/>
    <col min="13306" max="13306" width="9.5703125" style="9" customWidth="1"/>
    <col min="13307" max="13307" width="8.85546875" style="9" customWidth="1"/>
    <col min="13308" max="13308" width="5.7109375" style="9" customWidth="1"/>
    <col min="13309" max="13309" width="5.5703125" style="9" customWidth="1"/>
    <col min="13310" max="13310" width="5.7109375" style="9" customWidth="1"/>
    <col min="13311" max="13311" width="4.85546875" style="9" customWidth="1"/>
    <col min="13312" max="13312" width="4.7109375" style="9" customWidth="1"/>
    <col min="13313" max="13314" width="4.85546875" style="9" customWidth="1"/>
    <col min="13315" max="13315" width="5.5703125" style="9" customWidth="1"/>
    <col min="13316" max="13317" width="5.42578125" style="9" customWidth="1"/>
    <col min="13318" max="13318" width="3.7109375" style="9" customWidth="1"/>
    <col min="13319" max="13320" width="3.85546875" style="9" customWidth="1"/>
    <col min="13321" max="13321" width="3.5703125" style="9" customWidth="1"/>
    <col min="13322" max="13323" width="7.140625" style="9" customWidth="1"/>
    <col min="13324" max="13324" width="8.5703125" style="9" customWidth="1"/>
    <col min="13325" max="13325" width="12.5703125" style="9" customWidth="1"/>
    <col min="13326" max="13326" width="7.28515625" style="9" customWidth="1"/>
    <col min="13327" max="13329" width="9.140625" style="9" customWidth="1"/>
    <col min="13330" max="13330" width="10.7109375" style="9" customWidth="1"/>
    <col min="13331" max="13557" width="9.140625" style="9"/>
    <col min="13558" max="13558" width="4.7109375" style="9" customWidth="1"/>
    <col min="13559" max="13559" width="10.140625" style="9" customWidth="1"/>
    <col min="13560" max="13560" width="14.85546875" style="9" customWidth="1"/>
    <col min="13561" max="13561" width="6.28515625" style="9" customWidth="1"/>
    <col min="13562" max="13562" width="9.5703125" style="9" customWidth="1"/>
    <col min="13563" max="13563" width="8.85546875" style="9" customWidth="1"/>
    <col min="13564" max="13564" width="5.7109375" style="9" customWidth="1"/>
    <col min="13565" max="13565" width="5.5703125" style="9" customWidth="1"/>
    <col min="13566" max="13566" width="5.7109375" style="9" customWidth="1"/>
    <col min="13567" max="13567" width="4.85546875" style="9" customWidth="1"/>
    <col min="13568" max="13568" width="4.7109375" style="9" customWidth="1"/>
    <col min="13569" max="13570" width="4.85546875" style="9" customWidth="1"/>
    <col min="13571" max="13571" width="5.5703125" style="9" customWidth="1"/>
    <col min="13572" max="13573" width="5.42578125" style="9" customWidth="1"/>
    <col min="13574" max="13574" width="3.7109375" style="9" customWidth="1"/>
    <col min="13575" max="13576" width="3.85546875" style="9" customWidth="1"/>
    <col min="13577" max="13577" width="3.5703125" style="9" customWidth="1"/>
    <col min="13578" max="13579" width="7.140625" style="9" customWidth="1"/>
    <col min="13580" max="13580" width="8.5703125" style="9" customWidth="1"/>
    <col min="13581" max="13581" width="12.5703125" style="9" customWidth="1"/>
    <col min="13582" max="13582" width="7.28515625" style="9" customWidth="1"/>
    <col min="13583" max="13585" width="9.140625" style="9" customWidth="1"/>
    <col min="13586" max="13586" width="10.7109375" style="9" customWidth="1"/>
    <col min="13587" max="13813" width="9.140625" style="9"/>
    <col min="13814" max="13814" width="4.7109375" style="9" customWidth="1"/>
    <col min="13815" max="13815" width="10.140625" style="9" customWidth="1"/>
    <col min="13816" max="13816" width="14.85546875" style="9" customWidth="1"/>
    <col min="13817" max="13817" width="6.28515625" style="9" customWidth="1"/>
    <col min="13818" max="13818" width="9.5703125" style="9" customWidth="1"/>
    <col min="13819" max="13819" width="8.85546875" style="9" customWidth="1"/>
    <col min="13820" max="13820" width="5.7109375" style="9" customWidth="1"/>
    <col min="13821" max="13821" width="5.5703125" style="9" customWidth="1"/>
    <col min="13822" max="13822" width="5.7109375" style="9" customWidth="1"/>
    <col min="13823" max="13823" width="4.85546875" style="9" customWidth="1"/>
    <col min="13824" max="13824" width="4.7109375" style="9" customWidth="1"/>
    <col min="13825" max="13826" width="4.85546875" style="9" customWidth="1"/>
    <col min="13827" max="13827" width="5.5703125" style="9" customWidth="1"/>
    <col min="13828" max="13829" width="5.42578125" style="9" customWidth="1"/>
    <col min="13830" max="13830" width="3.7109375" style="9" customWidth="1"/>
    <col min="13831" max="13832" width="3.85546875" style="9" customWidth="1"/>
    <col min="13833" max="13833" width="3.5703125" style="9" customWidth="1"/>
    <col min="13834" max="13835" width="7.140625" style="9" customWidth="1"/>
    <col min="13836" max="13836" width="8.5703125" style="9" customWidth="1"/>
    <col min="13837" max="13837" width="12.5703125" style="9" customWidth="1"/>
    <col min="13838" max="13838" width="7.28515625" style="9" customWidth="1"/>
    <col min="13839" max="13841" width="9.140625" style="9" customWidth="1"/>
    <col min="13842" max="13842" width="10.7109375" style="9" customWidth="1"/>
    <col min="13843" max="14069" width="9.140625" style="9"/>
    <col min="14070" max="14070" width="4.7109375" style="9" customWidth="1"/>
    <col min="14071" max="14071" width="10.140625" style="9" customWidth="1"/>
    <col min="14072" max="14072" width="14.85546875" style="9" customWidth="1"/>
    <col min="14073" max="14073" width="6.28515625" style="9" customWidth="1"/>
    <col min="14074" max="14074" width="9.5703125" style="9" customWidth="1"/>
    <col min="14075" max="14075" width="8.85546875" style="9" customWidth="1"/>
    <col min="14076" max="14076" width="5.7109375" style="9" customWidth="1"/>
    <col min="14077" max="14077" width="5.5703125" style="9" customWidth="1"/>
    <col min="14078" max="14078" width="5.7109375" style="9" customWidth="1"/>
    <col min="14079" max="14079" width="4.85546875" style="9" customWidth="1"/>
    <col min="14080" max="14080" width="4.7109375" style="9" customWidth="1"/>
    <col min="14081" max="14082" width="4.85546875" style="9" customWidth="1"/>
    <col min="14083" max="14083" width="5.5703125" style="9" customWidth="1"/>
    <col min="14084" max="14085" width="5.42578125" style="9" customWidth="1"/>
    <col min="14086" max="14086" width="3.7109375" style="9" customWidth="1"/>
    <col min="14087" max="14088" width="3.85546875" style="9" customWidth="1"/>
    <col min="14089" max="14089" width="3.5703125" style="9" customWidth="1"/>
    <col min="14090" max="14091" width="7.140625" style="9" customWidth="1"/>
    <col min="14092" max="14092" width="8.5703125" style="9" customWidth="1"/>
    <col min="14093" max="14093" width="12.5703125" style="9" customWidth="1"/>
    <col min="14094" max="14094" width="7.28515625" style="9" customWidth="1"/>
    <col min="14095" max="14097" width="9.140625" style="9" customWidth="1"/>
    <col min="14098" max="14098" width="10.7109375" style="9" customWidth="1"/>
    <col min="14099" max="14325" width="9.140625" style="9"/>
    <col min="14326" max="14326" width="4.7109375" style="9" customWidth="1"/>
    <col min="14327" max="14327" width="10.140625" style="9" customWidth="1"/>
    <col min="14328" max="14328" width="14.85546875" style="9" customWidth="1"/>
    <col min="14329" max="14329" width="6.28515625" style="9" customWidth="1"/>
    <col min="14330" max="14330" width="9.5703125" style="9" customWidth="1"/>
    <col min="14331" max="14331" width="8.85546875" style="9" customWidth="1"/>
    <col min="14332" max="14332" width="5.7109375" style="9" customWidth="1"/>
    <col min="14333" max="14333" width="5.5703125" style="9" customWidth="1"/>
    <col min="14334" max="14334" width="5.7109375" style="9" customWidth="1"/>
    <col min="14335" max="14335" width="4.85546875" style="9" customWidth="1"/>
    <col min="14336" max="14336" width="4.7109375" style="9" customWidth="1"/>
    <col min="14337" max="14338" width="4.85546875" style="9" customWidth="1"/>
    <col min="14339" max="14339" width="5.5703125" style="9" customWidth="1"/>
    <col min="14340" max="14341" width="5.42578125" style="9" customWidth="1"/>
    <col min="14342" max="14342" width="3.7109375" style="9" customWidth="1"/>
    <col min="14343" max="14344" width="3.85546875" style="9" customWidth="1"/>
    <col min="14345" max="14345" width="3.5703125" style="9" customWidth="1"/>
    <col min="14346" max="14347" width="7.140625" style="9" customWidth="1"/>
    <col min="14348" max="14348" width="8.5703125" style="9" customWidth="1"/>
    <col min="14349" max="14349" width="12.5703125" style="9" customWidth="1"/>
    <col min="14350" max="14350" width="7.28515625" style="9" customWidth="1"/>
    <col min="14351" max="14353" width="9.140625" style="9" customWidth="1"/>
    <col min="14354" max="14354" width="10.7109375" style="9" customWidth="1"/>
    <col min="14355" max="14581" width="9.140625" style="9"/>
    <col min="14582" max="14582" width="4.7109375" style="9" customWidth="1"/>
    <col min="14583" max="14583" width="10.140625" style="9" customWidth="1"/>
    <col min="14584" max="14584" width="14.85546875" style="9" customWidth="1"/>
    <col min="14585" max="14585" width="6.28515625" style="9" customWidth="1"/>
    <col min="14586" max="14586" width="9.5703125" style="9" customWidth="1"/>
    <col min="14587" max="14587" width="8.85546875" style="9" customWidth="1"/>
    <col min="14588" max="14588" width="5.7109375" style="9" customWidth="1"/>
    <col min="14589" max="14589" width="5.5703125" style="9" customWidth="1"/>
    <col min="14590" max="14590" width="5.7109375" style="9" customWidth="1"/>
    <col min="14591" max="14591" width="4.85546875" style="9" customWidth="1"/>
    <col min="14592" max="14592" width="4.7109375" style="9" customWidth="1"/>
    <col min="14593" max="14594" width="4.85546875" style="9" customWidth="1"/>
    <col min="14595" max="14595" width="5.5703125" style="9" customWidth="1"/>
    <col min="14596" max="14597" width="5.42578125" style="9" customWidth="1"/>
    <col min="14598" max="14598" width="3.7109375" style="9" customWidth="1"/>
    <col min="14599" max="14600" width="3.85546875" style="9" customWidth="1"/>
    <col min="14601" max="14601" width="3.5703125" style="9" customWidth="1"/>
    <col min="14602" max="14603" width="7.140625" style="9" customWidth="1"/>
    <col min="14604" max="14604" width="8.5703125" style="9" customWidth="1"/>
    <col min="14605" max="14605" width="12.5703125" style="9" customWidth="1"/>
    <col min="14606" max="14606" width="7.28515625" style="9" customWidth="1"/>
    <col min="14607" max="14609" width="9.140625" style="9" customWidth="1"/>
    <col min="14610" max="14610" width="10.7109375" style="9" customWidth="1"/>
    <col min="14611" max="14837" width="9.140625" style="9"/>
    <col min="14838" max="14838" width="4.7109375" style="9" customWidth="1"/>
    <col min="14839" max="14839" width="10.140625" style="9" customWidth="1"/>
    <col min="14840" max="14840" width="14.85546875" style="9" customWidth="1"/>
    <col min="14841" max="14841" width="6.28515625" style="9" customWidth="1"/>
    <col min="14842" max="14842" width="9.5703125" style="9" customWidth="1"/>
    <col min="14843" max="14843" width="8.85546875" style="9" customWidth="1"/>
    <col min="14844" max="14844" width="5.7109375" style="9" customWidth="1"/>
    <col min="14845" max="14845" width="5.5703125" style="9" customWidth="1"/>
    <col min="14846" max="14846" width="5.7109375" style="9" customWidth="1"/>
    <col min="14847" max="14847" width="4.85546875" style="9" customWidth="1"/>
    <col min="14848" max="14848" width="4.7109375" style="9" customWidth="1"/>
    <col min="14849" max="14850" width="4.85546875" style="9" customWidth="1"/>
    <col min="14851" max="14851" width="5.5703125" style="9" customWidth="1"/>
    <col min="14852" max="14853" width="5.42578125" style="9" customWidth="1"/>
    <col min="14854" max="14854" width="3.7109375" style="9" customWidth="1"/>
    <col min="14855" max="14856" width="3.85546875" style="9" customWidth="1"/>
    <col min="14857" max="14857" width="3.5703125" style="9" customWidth="1"/>
    <col min="14858" max="14859" width="7.140625" style="9" customWidth="1"/>
    <col min="14860" max="14860" width="8.5703125" style="9" customWidth="1"/>
    <col min="14861" max="14861" width="12.5703125" style="9" customWidth="1"/>
    <col min="14862" max="14862" width="7.28515625" style="9" customWidth="1"/>
    <col min="14863" max="14865" width="9.140625" style="9" customWidth="1"/>
    <col min="14866" max="14866" width="10.7109375" style="9" customWidth="1"/>
    <col min="14867" max="15093" width="9.140625" style="9"/>
    <col min="15094" max="15094" width="4.7109375" style="9" customWidth="1"/>
    <col min="15095" max="15095" width="10.140625" style="9" customWidth="1"/>
    <col min="15096" max="15096" width="14.85546875" style="9" customWidth="1"/>
    <col min="15097" max="15097" width="6.28515625" style="9" customWidth="1"/>
    <col min="15098" max="15098" width="9.5703125" style="9" customWidth="1"/>
    <col min="15099" max="15099" width="8.85546875" style="9" customWidth="1"/>
    <col min="15100" max="15100" width="5.7109375" style="9" customWidth="1"/>
    <col min="15101" max="15101" width="5.5703125" style="9" customWidth="1"/>
    <col min="15102" max="15102" width="5.7109375" style="9" customWidth="1"/>
    <col min="15103" max="15103" width="4.85546875" style="9" customWidth="1"/>
    <col min="15104" max="15104" width="4.7109375" style="9" customWidth="1"/>
    <col min="15105" max="15106" width="4.85546875" style="9" customWidth="1"/>
    <col min="15107" max="15107" width="5.5703125" style="9" customWidth="1"/>
    <col min="15108" max="15109" width="5.42578125" style="9" customWidth="1"/>
    <col min="15110" max="15110" width="3.7109375" style="9" customWidth="1"/>
    <col min="15111" max="15112" width="3.85546875" style="9" customWidth="1"/>
    <col min="15113" max="15113" width="3.5703125" style="9" customWidth="1"/>
    <col min="15114" max="15115" width="7.140625" style="9" customWidth="1"/>
    <col min="15116" max="15116" width="8.5703125" style="9" customWidth="1"/>
    <col min="15117" max="15117" width="12.5703125" style="9" customWidth="1"/>
    <col min="15118" max="15118" width="7.28515625" style="9" customWidth="1"/>
    <col min="15119" max="15121" width="9.140625" style="9" customWidth="1"/>
    <col min="15122" max="15122" width="10.7109375" style="9" customWidth="1"/>
    <col min="15123" max="15349" width="9.140625" style="9"/>
    <col min="15350" max="15350" width="4.7109375" style="9" customWidth="1"/>
    <col min="15351" max="15351" width="10.140625" style="9" customWidth="1"/>
    <col min="15352" max="15352" width="14.85546875" style="9" customWidth="1"/>
    <col min="15353" max="15353" width="6.28515625" style="9" customWidth="1"/>
    <col min="15354" max="15354" width="9.5703125" style="9" customWidth="1"/>
    <col min="15355" max="15355" width="8.85546875" style="9" customWidth="1"/>
    <col min="15356" max="15356" width="5.7109375" style="9" customWidth="1"/>
    <col min="15357" max="15357" width="5.5703125" style="9" customWidth="1"/>
    <col min="15358" max="15358" width="5.7109375" style="9" customWidth="1"/>
    <col min="15359" max="15359" width="4.85546875" style="9" customWidth="1"/>
    <col min="15360" max="15360" width="4.7109375" style="9" customWidth="1"/>
    <col min="15361" max="15362" width="4.85546875" style="9" customWidth="1"/>
    <col min="15363" max="15363" width="5.5703125" style="9" customWidth="1"/>
    <col min="15364" max="15365" width="5.42578125" style="9" customWidth="1"/>
    <col min="15366" max="15366" width="3.7109375" style="9" customWidth="1"/>
    <col min="15367" max="15368" width="3.85546875" style="9" customWidth="1"/>
    <col min="15369" max="15369" width="3.5703125" style="9" customWidth="1"/>
    <col min="15370" max="15371" width="7.140625" style="9" customWidth="1"/>
    <col min="15372" max="15372" width="8.5703125" style="9" customWidth="1"/>
    <col min="15373" max="15373" width="12.5703125" style="9" customWidth="1"/>
    <col min="15374" max="15374" width="7.28515625" style="9" customWidth="1"/>
    <col min="15375" max="15377" width="9.140625" style="9" customWidth="1"/>
    <col min="15378" max="15378" width="10.7109375" style="9" customWidth="1"/>
    <col min="15379" max="15605" width="9.140625" style="9"/>
    <col min="15606" max="15606" width="4.7109375" style="9" customWidth="1"/>
    <col min="15607" max="15607" width="10.140625" style="9" customWidth="1"/>
    <col min="15608" max="15608" width="14.85546875" style="9" customWidth="1"/>
    <col min="15609" max="15609" width="6.28515625" style="9" customWidth="1"/>
    <col min="15610" max="15610" width="9.5703125" style="9" customWidth="1"/>
    <col min="15611" max="15611" width="8.85546875" style="9" customWidth="1"/>
    <col min="15612" max="15612" width="5.7109375" style="9" customWidth="1"/>
    <col min="15613" max="15613" width="5.5703125" style="9" customWidth="1"/>
    <col min="15614" max="15614" width="5.7109375" style="9" customWidth="1"/>
    <col min="15615" max="15615" width="4.85546875" style="9" customWidth="1"/>
    <col min="15616" max="15616" width="4.7109375" style="9" customWidth="1"/>
    <col min="15617" max="15618" width="4.85546875" style="9" customWidth="1"/>
    <col min="15619" max="15619" width="5.5703125" style="9" customWidth="1"/>
    <col min="15620" max="15621" width="5.42578125" style="9" customWidth="1"/>
    <col min="15622" max="15622" width="3.7109375" style="9" customWidth="1"/>
    <col min="15623" max="15624" width="3.85546875" style="9" customWidth="1"/>
    <col min="15625" max="15625" width="3.5703125" style="9" customWidth="1"/>
    <col min="15626" max="15627" width="7.140625" style="9" customWidth="1"/>
    <col min="15628" max="15628" width="8.5703125" style="9" customWidth="1"/>
    <col min="15629" max="15629" width="12.5703125" style="9" customWidth="1"/>
    <col min="15630" max="15630" width="7.28515625" style="9" customWidth="1"/>
    <col min="15631" max="15633" width="9.140625" style="9" customWidth="1"/>
    <col min="15634" max="15634" width="10.7109375" style="9" customWidth="1"/>
    <col min="15635" max="15861" width="9.140625" style="9"/>
    <col min="15862" max="15862" width="4.7109375" style="9" customWidth="1"/>
    <col min="15863" max="15863" width="10.140625" style="9" customWidth="1"/>
    <col min="15864" max="15864" width="14.85546875" style="9" customWidth="1"/>
    <col min="15865" max="15865" width="6.28515625" style="9" customWidth="1"/>
    <col min="15866" max="15866" width="9.5703125" style="9" customWidth="1"/>
    <col min="15867" max="15867" width="8.85546875" style="9" customWidth="1"/>
    <col min="15868" max="15868" width="5.7109375" style="9" customWidth="1"/>
    <col min="15869" max="15869" width="5.5703125" style="9" customWidth="1"/>
    <col min="15870" max="15870" width="5.7109375" style="9" customWidth="1"/>
    <col min="15871" max="15871" width="4.85546875" style="9" customWidth="1"/>
    <col min="15872" max="15872" width="4.7109375" style="9" customWidth="1"/>
    <col min="15873" max="15874" width="4.85546875" style="9" customWidth="1"/>
    <col min="15875" max="15875" width="5.5703125" style="9" customWidth="1"/>
    <col min="15876" max="15877" width="5.42578125" style="9" customWidth="1"/>
    <col min="15878" max="15878" width="3.7109375" style="9" customWidth="1"/>
    <col min="15879" max="15880" width="3.85546875" style="9" customWidth="1"/>
    <col min="15881" max="15881" width="3.5703125" style="9" customWidth="1"/>
    <col min="15882" max="15883" width="7.140625" style="9" customWidth="1"/>
    <col min="15884" max="15884" width="8.5703125" style="9" customWidth="1"/>
    <col min="15885" max="15885" width="12.5703125" style="9" customWidth="1"/>
    <col min="15886" max="15886" width="7.28515625" style="9" customWidth="1"/>
    <col min="15887" max="15889" width="9.140625" style="9" customWidth="1"/>
    <col min="15890" max="15890" width="10.7109375" style="9" customWidth="1"/>
    <col min="15891" max="16117" width="9.140625" style="9"/>
    <col min="16118" max="16118" width="4.7109375" style="9" customWidth="1"/>
    <col min="16119" max="16119" width="10.140625" style="9" customWidth="1"/>
    <col min="16120" max="16120" width="14.85546875" style="9" customWidth="1"/>
    <col min="16121" max="16121" width="6.28515625" style="9" customWidth="1"/>
    <col min="16122" max="16122" width="9.5703125" style="9" customWidth="1"/>
    <col min="16123" max="16123" width="8.85546875" style="9" customWidth="1"/>
    <col min="16124" max="16124" width="5.7109375" style="9" customWidth="1"/>
    <col min="16125" max="16125" width="5.5703125" style="9" customWidth="1"/>
    <col min="16126" max="16126" width="5.7109375" style="9" customWidth="1"/>
    <col min="16127" max="16127" width="4.85546875" style="9" customWidth="1"/>
    <col min="16128" max="16128" width="4.7109375" style="9" customWidth="1"/>
    <col min="16129" max="16130" width="4.85546875" style="9" customWidth="1"/>
    <col min="16131" max="16131" width="5.5703125" style="9" customWidth="1"/>
    <col min="16132" max="16133" width="5.42578125" style="9" customWidth="1"/>
    <col min="16134" max="16134" width="3.7109375" style="9" customWidth="1"/>
    <col min="16135" max="16136" width="3.85546875" style="9" customWidth="1"/>
    <col min="16137" max="16137" width="3.5703125" style="9" customWidth="1"/>
    <col min="16138" max="16139" width="7.140625" style="9" customWidth="1"/>
    <col min="16140" max="16140" width="8.5703125" style="9" customWidth="1"/>
    <col min="16141" max="16141" width="12.5703125" style="9" customWidth="1"/>
    <col min="16142" max="16142" width="7.28515625" style="9" customWidth="1"/>
    <col min="16143" max="16145" width="9.140625" style="9" customWidth="1"/>
    <col min="16146" max="16146" width="10.7109375" style="9" customWidth="1"/>
    <col min="16147" max="16384" width="9.140625" style="9"/>
  </cols>
  <sheetData>
    <row r="1" spans="1:24" s="1" customFormat="1" ht="27" customHeight="1">
      <c r="A1" s="1" t="s">
        <v>0</v>
      </c>
      <c r="D1" s="2"/>
      <c r="E1" s="3"/>
      <c r="F1" s="2"/>
      <c r="G1" s="2"/>
      <c r="H1" s="2"/>
      <c r="I1" s="4"/>
      <c r="J1" s="4"/>
      <c r="K1" s="4"/>
      <c r="L1" s="4"/>
      <c r="M1" s="4" t="s">
        <v>1</v>
      </c>
      <c r="N1" s="4"/>
      <c r="O1" s="5"/>
      <c r="P1" s="5"/>
      <c r="Q1" s="5"/>
      <c r="R1" s="5"/>
      <c r="S1" s="5"/>
      <c r="T1" s="5"/>
      <c r="U1" s="5"/>
      <c r="V1" s="2"/>
      <c r="W1" s="2"/>
    </row>
    <row r="2" spans="1:24" s="1" customFormat="1" ht="23.25" customHeight="1">
      <c r="A2" s="1" t="s">
        <v>2</v>
      </c>
      <c r="D2" s="2"/>
      <c r="E2" s="6"/>
      <c r="F2" s="2"/>
      <c r="G2" s="2"/>
      <c r="H2" s="2"/>
      <c r="I2" s="4"/>
      <c r="J2" s="4"/>
      <c r="K2" s="4"/>
      <c r="L2" s="4"/>
      <c r="M2" s="4" t="s">
        <v>3</v>
      </c>
      <c r="N2" s="4"/>
      <c r="O2" s="5"/>
      <c r="P2" s="5"/>
      <c r="Q2" s="5"/>
      <c r="R2" s="5"/>
      <c r="S2" s="5"/>
      <c r="T2" s="5"/>
      <c r="U2" s="5"/>
      <c r="V2" s="2"/>
      <c r="W2" s="2"/>
    </row>
    <row r="3" spans="1:24" s="1" customFormat="1" ht="21" customHeight="1">
      <c r="A3" s="2"/>
      <c r="B3" s="2"/>
      <c r="C3" s="2"/>
      <c r="D3" s="2"/>
      <c r="E3" s="6"/>
      <c r="F3" s="2"/>
      <c r="G3" s="2"/>
      <c r="H3" s="2"/>
      <c r="I3" s="4"/>
      <c r="J3" s="4"/>
      <c r="K3" s="4"/>
      <c r="L3" s="4"/>
      <c r="M3" s="4" t="s">
        <v>513</v>
      </c>
      <c r="N3" s="4"/>
      <c r="O3" s="5"/>
      <c r="P3" s="5"/>
      <c r="Q3" s="5"/>
      <c r="R3" s="5"/>
      <c r="S3" s="5"/>
      <c r="T3" s="5"/>
      <c r="U3" s="5"/>
      <c r="V3" s="2"/>
      <c r="W3" s="2"/>
    </row>
    <row r="4" spans="1:24" s="7" customFormat="1" ht="10.5" customHeight="1">
      <c r="F4" s="7">
        <v>161</v>
      </c>
      <c r="G4" s="7">
        <v>160</v>
      </c>
      <c r="I4" s="7">
        <v>122</v>
      </c>
      <c r="J4" s="7">
        <v>125</v>
      </c>
      <c r="K4" s="7">
        <v>129</v>
      </c>
      <c r="L4" s="7">
        <v>133</v>
      </c>
      <c r="M4" s="7">
        <v>137</v>
      </c>
      <c r="N4" s="7">
        <v>138</v>
      </c>
      <c r="O4" s="7">
        <v>139</v>
      </c>
      <c r="P4" s="7">
        <v>44</v>
      </c>
      <c r="Q4" s="7">
        <v>147</v>
      </c>
      <c r="R4" s="7">
        <v>151</v>
      </c>
      <c r="S4" s="7">
        <v>142</v>
      </c>
      <c r="T4" s="7">
        <v>143</v>
      </c>
    </row>
    <row r="5" spans="1:24" ht="23.25" customHeight="1">
      <c r="A5" s="949" t="s">
        <v>5</v>
      </c>
      <c r="B5" s="958" t="s">
        <v>6</v>
      </c>
      <c r="C5" s="961" t="s">
        <v>7</v>
      </c>
      <c r="D5" s="962"/>
      <c r="E5" s="946" t="s">
        <v>8</v>
      </c>
      <c r="F5" s="949" t="s">
        <v>9</v>
      </c>
      <c r="G5" s="952" t="s">
        <v>10</v>
      </c>
      <c r="H5" s="952" t="s">
        <v>11</v>
      </c>
      <c r="I5" s="952" t="s">
        <v>12</v>
      </c>
      <c r="J5" s="956" t="s">
        <v>13</v>
      </c>
      <c r="K5" s="956"/>
      <c r="L5" s="956"/>
      <c r="M5" s="956"/>
      <c r="N5" s="956"/>
      <c r="O5" s="969" t="s">
        <v>14</v>
      </c>
      <c r="P5" s="970"/>
      <c r="Q5" s="953" t="s">
        <v>15</v>
      </c>
      <c r="R5" s="953" t="s">
        <v>16</v>
      </c>
      <c r="S5" s="953" t="s">
        <v>17</v>
      </c>
      <c r="T5" s="953" t="s">
        <v>18</v>
      </c>
      <c r="U5" s="953" t="s">
        <v>19</v>
      </c>
      <c r="V5" s="952" t="s">
        <v>20</v>
      </c>
      <c r="W5" s="978" t="s">
        <v>21</v>
      </c>
    </row>
    <row r="6" spans="1:24" ht="33" customHeight="1">
      <c r="A6" s="950"/>
      <c r="B6" s="959"/>
      <c r="C6" s="963"/>
      <c r="D6" s="964"/>
      <c r="E6" s="947"/>
      <c r="F6" s="950"/>
      <c r="G6" s="950"/>
      <c r="H6" s="967"/>
      <c r="I6" s="967"/>
      <c r="J6" s="954" t="s">
        <v>38</v>
      </c>
      <c r="K6" s="954" t="s">
        <v>23</v>
      </c>
      <c r="L6" s="954" t="s">
        <v>24</v>
      </c>
      <c r="M6" s="954" t="s">
        <v>25</v>
      </c>
      <c r="N6" s="953" t="s">
        <v>26</v>
      </c>
      <c r="O6" s="971"/>
      <c r="P6" s="972"/>
      <c r="Q6" s="954"/>
      <c r="R6" s="954"/>
      <c r="S6" s="954"/>
      <c r="T6" s="954"/>
      <c r="U6" s="954"/>
      <c r="V6" s="967"/>
      <c r="W6" s="979"/>
    </row>
    <row r="7" spans="1:24" ht="27" customHeight="1">
      <c r="A7" s="951"/>
      <c r="B7" s="960"/>
      <c r="C7" s="965"/>
      <c r="D7" s="966"/>
      <c r="E7" s="948"/>
      <c r="F7" s="951"/>
      <c r="G7" s="951"/>
      <c r="H7" s="968"/>
      <c r="I7" s="968"/>
      <c r="J7" s="955"/>
      <c r="K7" s="955"/>
      <c r="L7" s="955"/>
      <c r="M7" s="955"/>
      <c r="N7" s="955"/>
      <c r="O7" s="348" t="s">
        <v>27</v>
      </c>
      <c r="P7" s="348" t="s">
        <v>28</v>
      </c>
      <c r="Q7" s="955"/>
      <c r="R7" s="955"/>
      <c r="S7" s="955"/>
      <c r="T7" s="955"/>
      <c r="U7" s="955"/>
      <c r="V7" s="968"/>
      <c r="W7" s="980"/>
    </row>
    <row r="8" spans="1:24" ht="31.5" customHeight="1">
      <c r="A8" s="817"/>
      <c r="B8" s="818" t="s">
        <v>364</v>
      </c>
      <c r="C8" s="819"/>
      <c r="D8" s="820"/>
      <c r="E8" s="821"/>
      <c r="F8" s="822"/>
      <c r="G8" s="822"/>
      <c r="H8" s="822"/>
      <c r="I8" s="822"/>
      <c r="J8" s="822"/>
      <c r="K8" s="822"/>
      <c r="L8" s="822"/>
      <c r="M8" s="822"/>
      <c r="N8" s="822"/>
      <c r="O8" s="822"/>
      <c r="P8" s="822"/>
      <c r="Q8" s="823"/>
      <c r="R8" s="823"/>
      <c r="S8" s="824"/>
      <c r="T8" s="824"/>
      <c r="U8" s="824"/>
      <c r="V8" s="825"/>
      <c r="W8" s="826"/>
    </row>
    <row r="9" spans="1:24" ht="28.5" customHeight="1">
      <c r="A9" s="38">
        <v>1</v>
      </c>
      <c r="B9" s="827">
        <v>172328053</v>
      </c>
      <c r="C9" s="40" t="s">
        <v>354</v>
      </c>
      <c r="D9" s="41" t="s">
        <v>736</v>
      </c>
      <c r="E9" s="398" t="s">
        <v>794</v>
      </c>
      <c r="F9" s="49" t="s">
        <v>44</v>
      </c>
      <c r="G9" s="43" t="s">
        <v>45</v>
      </c>
      <c r="H9" s="44">
        <v>126</v>
      </c>
      <c r="I9" s="45">
        <v>7.37</v>
      </c>
      <c r="J9" s="46">
        <v>8.4</v>
      </c>
      <c r="K9" s="46">
        <v>8.4</v>
      </c>
      <c r="L9" s="46">
        <v>8.4</v>
      </c>
      <c r="M9" s="46">
        <v>7</v>
      </c>
      <c r="N9" s="45">
        <v>8.4</v>
      </c>
      <c r="O9" s="45">
        <v>7.69</v>
      </c>
      <c r="P9" s="47">
        <v>3.29</v>
      </c>
      <c r="Q9" s="802" t="s">
        <v>46</v>
      </c>
      <c r="R9" s="802" t="s">
        <v>46</v>
      </c>
      <c r="S9" s="802" t="s">
        <v>46</v>
      </c>
      <c r="T9" s="802" t="s">
        <v>46</v>
      </c>
      <c r="U9" s="43" t="s">
        <v>47</v>
      </c>
      <c r="V9" s="50"/>
      <c r="W9" s="670" t="s">
        <v>48</v>
      </c>
      <c r="X9" s="671" t="s">
        <v>638</v>
      </c>
    </row>
    <row r="10" spans="1:24" ht="23.25" customHeight="1">
      <c r="A10" s="51"/>
      <c r="B10" s="51"/>
      <c r="C10" s="51"/>
      <c r="D10" s="51"/>
      <c r="E10" s="51"/>
      <c r="F10" s="51"/>
      <c r="G10" s="51"/>
      <c r="H10" s="51"/>
      <c r="I10" s="51"/>
      <c r="J10" s="51"/>
      <c r="K10" s="51"/>
      <c r="L10" s="51"/>
      <c r="M10" s="51"/>
      <c r="N10" s="51"/>
      <c r="O10" s="51"/>
      <c r="P10" s="52" t="s">
        <v>30</v>
      </c>
      <c r="R10" s="51"/>
      <c r="S10" s="51"/>
      <c r="T10" s="51"/>
      <c r="U10" s="51"/>
      <c r="V10" s="51"/>
      <c r="W10" s="400"/>
    </row>
    <row r="11" spans="1:24" ht="23.25" customHeight="1">
      <c r="A11" s="51"/>
      <c r="B11" s="51" t="s">
        <v>31</v>
      </c>
      <c r="C11" s="51"/>
      <c r="D11" s="51" t="s">
        <v>32</v>
      </c>
      <c r="E11" s="51"/>
      <c r="F11" s="51"/>
      <c r="G11" s="51"/>
      <c r="H11" s="51"/>
      <c r="I11" s="51"/>
      <c r="J11" s="51" t="s">
        <v>33</v>
      </c>
      <c r="K11" s="51"/>
      <c r="L11" s="51"/>
      <c r="M11" s="51"/>
      <c r="N11" s="51"/>
      <c r="O11" s="51"/>
      <c r="P11" s="51"/>
      <c r="Q11" s="51"/>
      <c r="R11" s="51" t="s">
        <v>34</v>
      </c>
      <c r="S11" s="51"/>
      <c r="T11" s="51"/>
      <c r="U11" s="51"/>
      <c r="V11" s="51"/>
      <c r="W11" s="401"/>
    </row>
    <row r="12" spans="1:24" ht="23.25" customHeight="1">
      <c r="A12" s="53"/>
      <c r="B12" s="53"/>
      <c r="C12" s="53"/>
      <c r="D12" s="53"/>
      <c r="E12" s="53"/>
      <c r="F12" s="53"/>
      <c r="G12" s="53"/>
      <c r="H12" s="53"/>
      <c r="I12" s="53"/>
      <c r="J12" s="53"/>
      <c r="K12" s="53"/>
      <c r="L12" s="53"/>
      <c r="M12" s="53"/>
      <c r="N12" s="53"/>
      <c r="O12" s="53"/>
      <c r="P12" s="53"/>
      <c r="Q12" s="53"/>
      <c r="R12" s="53"/>
      <c r="S12" s="53"/>
      <c r="T12" s="53"/>
      <c r="U12" s="53"/>
      <c r="V12" s="53"/>
      <c r="W12" s="402"/>
    </row>
    <row r="13" spans="1:24" ht="23.25" customHeight="1">
      <c r="A13" s="53"/>
      <c r="B13" s="53"/>
      <c r="C13" s="53"/>
      <c r="D13" s="53"/>
      <c r="E13" s="53"/>
      <c r="F13" s="53"/>
      <c r="G13" s="53"/>
      <c r="H13" s="53"/>
      <c r="I13" s="53"/>
      <c r="J13" s="53"/>
      <c r="K13" s="53"/>
      <c r="L13" s="53"/>
      <c r="M13" s="53"/>
      <c r="N13" s="53"/>
      <c r="O13" s="53"/>
      <c r="P13" s="53"/>
      <c r="Q13" s="53"/>
      <c r="R13" s="53"/>
      <c r="S13" s="53"/>
      <c r="T13" s="53"/>
      <c r="U13" s="53"/>
      <c r="V13" s="53"/>
      <c r="W13" s="402"/>
    </row>
    <row r="14" spans="1:24" ht="23.25" customHeight="1">
      <c r="A14" s="53"/>
      <c r="B14" s="53"/>
      <c r="C14" s="53"/>
      <c r="D14" s="53"/>
      <c r="E14" s="53"/>
      <c r="F14" s="53"/>
      <c r="G14" s="53"/>
      <c r="H14" s="53"/>
      <c r="I14" s="53"/>
      <c r="J14" s="53"/>
      <c r="K14" s="53"/>
      <c r="L14" s="53"/>
      <c r="M14" s="53"/>
      <c r="N14" s="53"/>
      <c r="O14" s="53"/>
      <c r="P14" s="53"/>
      <c r="Q14" s="53"/>
      <c r="R14" s="53"/>
      <c r="S14" s="53"/>
      <c r="T14" s="53"/>
      <c r="U14" s="53"/>
      <c r="V14" s="53"/>
      <c r="W14" s="402"/>
    </row>
    <row r="15" spans="1:24" ht="23.25" customHeight="1">
      <c r="A15" s="53"/>
      <c r="B15" s="53"/>
      <c r="C15" s="53"/>
      <c r="D15" s="53"/>
      <c r="E15" s="53"/>
      <c r="F15" s="53"/>
      <c r="G15" s="53"/>
      <c r="H15" s="53"/>
      <c r="I15" s="53"/>
      <c r="J15" s="53"/>
      <c r="K15" s="53"/>
      <c r="L15" s="53"/>
      <c r="M15" s="53"/>
      <c r="N15" s="53"/>
      <c r="O15" s="53"/>
      <c r="P15" s="53"/>
      <c r="Q15" s="53"/>
      <c r="R15" s="53"/>
      <c r="S15" s="53"/>
      <c r="T15" s="53"/>
      <c r="U15" s="53"/>
      <c r="V15" s="53"/>
      <c r="W15" s="402"/>
    </row>
    <row r="16" spans="1:24" ht="23.25" customHeight="1">
      <c r="A16" s="51"/>
      <c r="B16" s="51" t="s">
        <v>35</v>
      </c>
      <c r="C16" s="51"/>
      <c r="D16" s="51" t="s">
        <v>36</v>
      </c>
      <c r="E16" s="51"/>
      <c r="F16" s="51"/>
      <c r="G16" s="51"/>
      <c r="H16" s="51"/>
      <c r="I16" s="51"/>
      <c r="J16" s="51" t="s">
        <v>37</v>
      </c>
      <c r="K16" s="51"/>
      <c r="L16" s="53"/>
      <c r="M16" s="51"/>
      <c r="N16" s="51"/>
      <c r="O16" s="53"/>
      <c r="P16" s="53"/>
      <c r="Q16" s="53"/>
      <c r="R16" s="53"/>
      <c r="S16" s="53"/>
      <c r="T16" s="53"/>
      <c r="U16" s="53"/>
      <c r="V16" s="53"/>
      <c r="W16" s="402"/>
    </row>
  </sheetData>
  <mergeCells count="22">
    <mergeCell ref="W5:W7"/>
    <mergeCell ref="N6:N7"/>
    <mergeCell ref="S5:S7"/>
    <mergeCell ref="T5:T7"/>
    <mergeCell ref="U5:U7"/>
    <mergeCell ref="V5:V7"/>
    <mergeCell ref="R5:R7"/>
    <mergeCell ref="Q5:Q7"/>
    <mergeCell ref="A5:A7"/>
    <mergeCell ref="B5:B7"/>
    <mergeCell ref="C5:D7"/>
    <mergeCell ref="E5:E7"/>
    <mergeCell ref="F5:F7"/>
    <mergeCell ref="G5:G7"/>
    <mergeCell ref="H5:H7"/>
    <mergeCell ref="I5:I7"/>
    <mergeCell ref="J5:N5"/>
    <mergeCell ref="O5:P6"/>
    <mergeCell ref="J6:J7"/>
    <mergeCell ref="K6:K7"/>
    <mergeCell ref="L6:L7"/>
    <mergeCell ref="M6:M7"/>
  </mergeCells>
  <conditionalFormatting sqref="J9:N9">
    <cfRule type="cellIs" dxfId="750" priority="11" stopIfTrue="1" operator="lessThan">
      <formula>5.5</formula>
    </cfRule>
  </conditionalFormatting>
  <conditionalFormatting sqref="Q9:R9">
    <cfRule type="cellIs" dxfId="749" priority="9" operator="lessThan">
      <formula>5</formula>
    </cfRule>
  </conditionalFormatting>
  <conditionalFormatting sqref="Q9:R9">
    <cfRule type="cellIs" dxfId="748" priority="8" stopIfTrue="1" operator="notEqual">
      <formula>"CNTN"</formula>
    </cfRule>
  </conditionalFormatting>
  <conditionalFormatting sqref="Q9:R9">
    <cfRule type="notContainsBlanks" dxfId="747" priority="6" stopIfTrue="1">
      <formula>LEN(TRIM(Q9))&gt;0</formula>
    </cfRule>
    <cfRule type="cellIs" dxfId="746" priority="7" operator="between">
      <formula>0</formula>
      <formula>3.9</formula>
    </cfRule>
  </conditionalFormatting>
  <conditionalFormatting sqref="Q9:T9">
    <cfRule type="notContainsBlanks" priority="5" stopIfTrue="1">
      <formula>LEN(TRIM(Q9))&gt;0</formula>
    </cfRule>
  </conditionalFormatting>
  <conditionalFormatting sqref="S9:T9">
    <cfRule type="cellIs" dxfId="745" priority="4" stopIfTrue="1" operator="equal">
      <formula>0</formula>
    </cfRule>
  </conditionalFormatting>
  <conditionalFormatting sqref="W9">
    <cfRule type="cellIs" dxfId="744" priority="3" operator="between">
      <formula>0</formula>
      <formula>3.9</formula>
    </cfRule>
  </conditionalFormatting>
  <conditionalFormatting sqref="W9">
    <cfRule type="cellIs" dxfId="743" priority="2" operator="lessThan">
      <formula>5</formula>
    </cfRule>
  </conditionalFormatting>
  <conditionalFormatting sqref="W9">
    <cfRule type="cellIs" dxfId="742" priority="1" stopIfTrue="1" operator="notEqual">
      <formula>"CNTN"</formula>
    </cfRule>
  </conditionalFormatting>
  <pageMargins left="0.11811023622047245" right="0" top="7.874015748031496E-2" bottom="0" header="0" footer="0"/>
  <pageSetup paperSize="9" orientation="landscape" r:id="rId1"/>
  <headerFooter>
    <oddFooter>&amp;R&amp;P&amp;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W17"/>
  <sheetViews>
    <sheetView zoomScale="90" zoomScaleNormal="90" workbookViewId="0">
      <pane xSplit="4" ySplit="7" topLeftCell="E8" activePane="bottomRight" state="frozen"/>
      <selection activeCell="L26" sqref="L26"/>
      <selection pane="topRight" activeCell="L26" sqref="L26"/>
      <selection pane="bottomLeft" activeCell="L26" sqref="L26"/>
      <selection pane="bottomRight" activeCell="C10" sqref="C10"/>
    </sheetView>
  </sheetViews>
  <sheetFormatPr defaultColWidth="9" defaultRowHeight="21" customHeight="1"/>
  <cols>
    <col min="1" max="1" width="4.28515625" style="476" customWidth="1"/>
    <col min="2" max="2" width="10.85546875" style="476" customWidth="1"/>
    <col min="3" max="3" width="15.7109375" style="476" customWidth="1"/>
    <col min="4" max="4" width="6.140625" style="476" customWidth="1"/>
    <col min="5" max="5" width="10.42578125" style="476" customWidth="1"/>
    <col min="6" max="6" width="8.85546875" style="476" customWidth="1"/>
    <col min="7" max="7" width="4.42578125" style="476" customWidth="1"/>
    <col min="8" max="15" width="4.7109375" style="476" customWidth="1"/>
    <col min="16" max="16" width="3.7109375" style="476" customWidth="1"/>
    <col min="17" max="17" width="3.5703125" style="476" customWidth="1"/>
    <col min="18" max="19" width="4.140625" style="476" customWidth="1"/>
    <col min="20" max="20" width="6.42578125" style="476" customWidth="1"/>
    <col min="21" max="21" width="12.42578125" style="476" customWidth="1"/>
    <col min="22" max="22" width="11.140625" style="476" customWidth="1"/>
    <col min="23" max="16384" width="9" style="476"/>
  </cols>
  <sheetData>
    <row r="1" spans="1:23" s="473" customFormat="1" ht="23.25" customHeight="1">
      <c r="A1" s="473" t="s">
        <v>0</v>
      </c>
      <c r="D1" s="66"/>
      <c r="E1" s="67"/>
      <c r="F1" s="66"/>
      <c r="G1" s="66"/>
      <c r="H1" s="68"/>
      <c r="I1" s="68"/>
      <c r="J1" s="68"/>
      <c r="K1" s="68"/>
      <c r="L1" s="68" t="s">
        <v>1</v>
      </c>
      <c r="M1" s="68"/>
      <c r="N1" s="69"/>
      <c r="O1" s="69"/>
      <c r="P1" s="69"/>
      <c r="Q1" s="69"/>
      <c r="R1" s="69"/>
      <c r="S1" s="69"/>
      <c r="T1" s="69"/>
      <c r="U1" s="66"/>
      <c r="V1" s="66"/>
    </row>
    <row r="2" spans="1:23" s="473" customFormat="1" ht="24" customHeight="1">
      <c r="A2" s="473" t="s">
        <v>2</v>
      </c>
      <c r="D2" s="66"/>
      <c r="E2" s="71"/>
      <c r="F2" s="66"/>
      <c r="G2" s="66"/>
      <c r="H2" s="68"/>
      <c r="I2" s="68"/>
      <c r="J2" s="68"/>
      <c r="K2" s="68"/>
      <c r="L2" s="68" t="s">
        <v>3</v>
      </c>
      <c r="M2" s="68"/>
      <c r="N2" s="69"/>
      <c r="O2" s="69"/>
      <c r="P2" s="69"/>
      <c r="Q2" s="69"/>
      <c r="R2" s="69"/>
      <c r="S2" s="69"/>
      <c r="T2" s="69"/>
      <c r="U2" s="66"/>
      <c r="V2" s="66"/>
    </row>
    <row r="3" spans="1:23" s="473" customFormat="1" ht="23.25" customHeight="1">
      <c r="A3" s="66"/>
      <c r="B3" s="66"/>
      <c r="C3" s="66"/>
      <c r="D3" s="66"/>
      <c r="E3" s="71"/>
      <c r="F3" s="66"/>
      <c r="G3" s="66"/>
      <c r="H3" s="68"/>
      <c r="I3" s="68"/>
      <c r="J3" s="68"/>
      <c r="K3" s="68"/>
      <c r="L3" s="68" t="s">
        <v>596</v>
      </c>
      <c r="M3" s="68"/>
      <c r="N3" s="69"/>
      <c r="O3" s="69"/>
      <c r="P3" s="69"/>
      <c r="Q3" s="69"/>
      <c r="R3" s="69"/>
      <c r="S3" s="69"/>
      <c r="T3" s="69"/>
      <c r="U3" s="66"/>
      <c r="V3" s="66"/>
    </row>
    <row r="4" spans="1:23" s="548" customFormat="1" ht="6" customHeight="1">
      <c r="F4" s="548">
        <v>161</v>
      </c>
      <c r="G4" s="548">
        <v>160</v>
      </c>
      <c r="H4" s="548">
        <v>122</v>
      </c>
      <c r="I4" s="548">
        <v>125</v>
      </c>
      <c r="J4" s="548">
        <v>129</v>
      </c>
      <c r="K4" s="548">
        <v>133</v>
      </c>
      <c r="L4" s="548">
        <v>137</v>
      </c>
      <c r="M4" s="548">
        <v>138</v>
      </c>
      <c r="N4" s="548">
        <v>139</v>
      </c>
      <c r="O4" s="548">
        <v>44</v>
      </c>
      <c r="P4" s="548">
        <v>147</v>
      </c>
      <c r="Q4" s="548">
        <v>151</v>
      </c>
      <c r="R4" s="548">
        <v>142</v>
      </c>
      <c r="S4" s="548">
        <v>143</v>
      </c>
    </row>
    <row r="5" spans="1:23" ht="23.25" customHeight="1">
      <c r="A5" s="994" t="s">
        <v>5</v>
      </c>
      <c r="B5" s="995" t="s">
        <v>6</v>
      </c>
      <c r="C5" s="998" t="s">
        <v>7</v>
      </c>
      <c r="D5" s="999"/>
      <c r="E5" s="1004" t="s">
        <v>8</v>
      </c>
      <c r="F5" s="994" t="s">
        <v>9</v>
      </c>
      <c r="G5" s="984" t="s">
        <v>10</v>
      </c>
      <c r="H5" s="981" t="s">
        <v>553</v>
      </c>
      <c r="I5" s="987" t="s">
        <v>13</v>
      </c>
      <c r="J5" s="987"/>
      <c r="K5" s="987"/>
      <c r="L5" s="987"/>
      <c r="M5" s="987"/>
      <c r="N5" s="988" t="s">
        <v>334</v>
      </c>
      <c r="O5" s="989"/>
      <c r="P5" s="981" t="s">
        <v>15</v>
      </c>
      <c r="Q5" s="981" t="s">
        <v>16</v>
      </c>
      <c r="R5" s="981" t="s">
        <v>17</v>
      </c>
      <c r="S5" s="981" t="s">
        <v>18</v>
      </c>
      <c r="T5" s="981" t="s">
        <v>19</v>
      </c>
      <c r="U5" s="984" t="s">
        <v>20</v>
      </c>
      <c r="V5" s="984" t="s">
        <v>21</v>
      </c>
    </row>
    <row r="6" spans="1:23" ht="27" customHeight="1">
      <c r="A6" s="992"/>
      <c r="B6" s="996"/>
      <c r="C6" s="1000"/>
      <c r="D6" s="1001"/>
      <c r="E6" s="1005"/>
      <c r="F6" s="992"/>
      <c r="G6" s="992"/>
      <c r="H6" s="982"/>
      <c r="I6" s="982" t="s">
        <v>38</v>
      </c>
      <c r="J6" s="982" t="s">
        <v>511</v>
      </c>
      <c r="K6" s="982" t="s">
        <v>423</v>
      </c>
      <c r="L6" s="982" t="s">
        <v>25</v>
      </c>
      <c r="M6" s="981" t="s">
        <v>26</v>
      </c>
      <c r="N6" s="990"/>
      <c r="O6" s="991"/>
      <c r="P6" s="982"/>
      <c r="Q6" s="982"/>
      <c r="R6" s="982"/>
      <c r="S6" s="982"/>
      <c r="T6" s="982"/>
      <c r="U6" s="985"/>
      <c r="V6" s="985"/>
    </row>
    <row r="7" spans="1:23" ht="21" customHeight="1">
      <c r="A7" s="993"/>
      <c r="B7" s="997"/>
      <c r="C7" s="1002"/>
      <c r="D7" s="1003"/>
      <c r="E7" s="1006"/>
      <c r="F7" s="993"/>
      <c r="G7" s="993"/>
      <c r="H7" s="983"/>
      <c r="I7" s="983"/>
      <c r="J7" s="983"/>
      <c r="K7" s="983"/>
      <c r="L7" s="983"/>
      <c r="M7" s="983"/>
      <c r="N7" s="76" t="s">
        <v>27</v>
      </c>
      <c r="O7" s="76" t="s">
        <v>28</v>
      </c>
      <c r="P7" s="983"/>
      <c r="Q7" s="983"/>
      <c r="R7" s="983"/>
      <c r="S7" s="983"/>
      <c r="T7" s="983"/>
      <c r="U7" s="986"/>
      <c r="V7" s="986"/>
    </row>
    <row r="8" spans="1:23" ht="28.5" customHeight="1">
      <c r="A8" s="488"/>
      <c r="B8" s="828" t="s">
        <v>618</v>
      </c>
      <c r="C8" s="490"/>
      <c r="D8" s="491"/>
      <c r="E8" s="492"/>
      <c r="F8" s="202"/>
      <c r="G8" s="202"/>
      <c r="H8" s="202"/>
      <c r="I8" s="202"/>
      <c r="J8" s="202"/>
      <c r="K8" s="202"/>
      <c r="L8" s="202"/>
      <c r="M8" s="202"/>
      <c r="N8" s="202"/>
      <c r="O8" s="202"/>
      <c r="P8" s="526"/>
      <c r="Q8" s="526"/>
      <c r="R8" s="204"/>
      <c r="S8" s="204"/>
      <c r="T8" s="204"/>
      <c r="U8" s="205"/>
      <c r="V8" s="206"/>
    </row>
    <row r="9" spans="1:23" ht="30.75" customHeight="1">
      <c r="A9" s="271">
        <v>1</v>
      </c>
      <c r="B9" s="350">
        <v>1826268701</v>
      </c>
      <c r="C9" s="884" t="s">
        <v>212</v>
      </c>
      <c r="D9" s="885" t="s">
        <v>206</v>
      </c>
      <c r="E9" s="886" t="s">
        <v>825</v>
      </c>
      <c r="F9" s="276" t="s">
        <v>80</v>
      </c>
      <c r="G9" s="276" t="s">
        <v>45</v>
      </c>
      <c r="H9" s="278">
        <v>6.69</v>
      </c>
      <c r="I9" s="279">
        <v>8</v>
      </c>
      <c r="J9" s="279">
        <v>6.6</v>
      </c>
      <c r="K9" s="279">
        <v>5.5</v>
      </c>
      <c r="L9" s="279">
        <v>7</v>
      </c>
      <c r="M9" s="278">
        <v>6.72</v>
      </c>
      <c r="N9" s="278">
        <v>6.69</v>
      </c>
      <c r="O9" s="357">
        <v>2.68</v>
      </c>
      <c r="P9" s="486" t="s">
        <v>46</v>
      </c>
      <c r="Q9" s="486" t="s">
        <v>46</v>
      </c>
      <c r="R9" s="887" t="s">
        <v>46</v>
      </c>
      <c r="S9" s="887" t="s">
        <v>46</v>
      </c>
      <c r="T9" s="276" t="s">
        <v>47</v>
      </c>
      <c r="U9" s="282"/>
      <c r="V9" s="670" t="s">
        <v>48</v>
      </c>
      <c r="W9" s="671" t="s">
        <v>638</v>
      </c>
    </row>
    <row r="10" spans="1:23" s="517" customFormat="1" ht="24.75" customHeight="1">
      <c r="P10" s="520" t="s">
        <v>597</v>
      </c>
      <c r="Q10" s="561"/>
      <c r="R10" s="521"/>
    </row>
    <row r="11" spans="1:23" s="517" customFormat="1" ht="23.25" customHeight="1">
      <c r="B11" s="517" t="s">
        <v>31</v>
      </c>
      <c r="D11" s="517" t="s">
        <v>32</v>
      </c>
      <c r="I11" s="517" t="s">
        <v>33</v>
      </c>
      <c r="Q11" s="517" t="s">
        <v>34</v>
      </c>
    </row>
    <row r="16" spans="1:23" ht="21" customHeight="1">
      <c r="A16" s="518"/>
      <c r="B16" s="518" t="s">
        <v>35</v>
      </c>
      <c r="C16" s="518"/>
      <c r="D16" s="518" t="s">
        <v>36</v>
      </c>
      <c r="E16" s="518"/>
      <c r="F16" s="518"/>
      <c r="G16" s="518"/>
      <c r="H16" s="518"/>
      <c r="I16" s="518" t="s">
        <v>37</v>
      </c>
      <c r="L16" s="518"/>
      <c r="M16" s="518"/>
    </row>
    <row r="17" spans="1:13" ht="21" customHeight="1">
      <c r="A17" s="518"/>
      <c r="B17" s="518"/>
      <c r="C17" s="518"/>
      <c r="D17" s="518"/>
      <c r="E17" s="518"/>
      <c r="F17" s="518"/>
      <c r="G17" s="518"/>
      <c r="H17" s="518"/>
      <c r="I17" s="518"/>
      <c r="L17" s="518"/>
      <c r="M17" s="518"/>
    </row>
  </sheetData>
  <mergeCells count="21">
    <mergeCell ref="G5:G7"/>
    <mergeCell ref="A5:A7"/>
    <mergeCell ref="B5:B7"/>
    <mergeCell ref="C5:D7"/>
    <mergeCell ref="E5:E7"/>
    <mergeCell ref="F5:F7"/>
    <mergeCell ref="H5:H7"/>
    <mergeCell ref="I5:M5"/>
    <mergeCell ref="N5:O6"/>
    <mergeCell ref="P5:P7"/>
    <mergeCell ref="Q5:Q7"/>
    <mergeCell ref="S5:S7"/>
    <mergeCell ref="T5:T7"/>
    <mergeCell ref="U5:U7"/>
    <mergeCell ref="V5:V7"/>
    <mergeCell ref="I6:I7"/>
    <mergeCell ref="J6:J7"/>
    <mergeCell ref="K6:K7"/>
    <mergeCell ref="L6:L7"/>
    <mergeCell ref="M6:M7"/>
    <mergeCell ref="R5:R7"/>
  </mergeCells>
  <conditionalFormatting sqref="I9:L9">
    <cfRule type="cellIs" dxfId="741" priority="13" stopIfTrue="1" operator="lessThan">
      <formula>5.5</formula>
    </cfRule>
  </conditionalFormatting>
  <conditionalFormatting sqref="P9:Q9">
    <cfRule type="cellIs" dxfId="740" priority="12" operator="lessThan">
      <formula>5</formula>
    </cfRule>
  </conditionalFormatting>
  <conditionalFormatting sqref="P9:Q9">
    <cfRule type="cellIs" dxfId="739" priority="11" stopIfTrue="1" operator="notEqual">
      <formula>"CNTN"</formula>
    </cfRule>
  </conditionalFormatting>
  <conditionalFormatting sqref="P9:Q9">
    <cfRule type="notContainsBlanks" dxfId="738" priority="9" stopIfTrue="1">
      <formula>LEN(TRIM(P9))&gt;0</formula>
    </cfRule>
    <cfRule type="cellIs" dxfId="737" priority="10" operator="between">
      <formula>0</formula>
      <formula>3.9</formula>
    </cfRule>
  </conditionalFormatting>
  <conditionalFormatting sqref="P9:S9">
    <cfRule type="notContainsBlanks" priority="8" stopIfTrue="1">
      <formula>LEN(TRIM(P9))&gt;0</formula>
    </cfRule>
  </conditionalFormatting>
  <conditionalFormatting sqref="R9:S9">
    <cfRule type="cellIs" dxfId="736" priority="7" operator="equal">
      <formula>0</formula>
    </cfRule>
  </conditionalFormatting>
  <conditionalFormatting sqref="V9">
    <cfRule type="cellIs" dxfId="735" priority="3" operator="between">
      <formula>0</formula>
      <formula>3.9</formula>
    </cfRule>
  </conditionalFormatting>
  <conditionalFormatting sqref="V9">
    <cfRule type="cellIs" dxfId="734" priority="2" operator="lessThan">
      <formula>5</formula>
    </cfRule>
  </conditionalFormatting>
  <conditionalFormatting sqref="V9">
    <cfRule type="cellIs" dxfId="733" priority="1" stopIfTrue="1" operator="notEqual">
      <formula>"CNTN"</formula>
    </cfRule>
  </conditionalFormatting>
  <pageMargins left="0.11811023622047245" right="0" top="0" bottom="0" header="0" footer="0"/>
  <pageSetup paperSize="9" orientation="landscape" r:id="rId1"/>
  <headerFooter>
    <oddFooter>&amp;R&amp;P&amp;</oddFooter>
  </headerFooter>
  <rowBreaks count="1" manualBreakCount="1">
    <brk id="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4:F10"/>
  <sheetViews>
    <sheetView workbookViewId="0">
      <selection activeCell="I15" sqref="I15"/>
    </sheetView>
  </sheetViews>
  <sheetFormatPr defaultRowHeight="15"/>
  <cols>
    <col min="1" max="1" width="13.140625" style="889" customWidth="1"/>
    <col min="2" max="2" width="12.7109375" style="889" customWidth="1"/>
    <col min="3" max="4" width="9.140625" style="889"/>
    <col min="5" max="5" width="7" style="889" customWidth="1"/>
    <col min="6" max="16384" width="9.140625" style="889"/>
  </cols>
  <sheetData>
    <row r="4" spans="1:6" ht="36.75" customHeight="1">
      <c r="A4" s="888" t="s">
        <v>826</v>
      </c>
    </row>
    <row r="5" spans="1:6" ht="24.75" customHeight="1">
      <c r="A5" s="889">
        <v>152321930</v>
      </c>
      <c r="B5" s="889" t="s">
        <v>827</v>
      </c>
      <c r="C5" s="889" t="s">
        <v>173</v>
      </c>
      <c r="D5" s="889" t="s">
        <v>828</v>
      </c>
      <c r="F5" s="889" t="s">
        <v>829</v>
      </c>
    </row>
    <row r="6" spans="1:6" ht="24.75" customHeight="1">
      <c r="A6" s="890">
        <v>1826258052</v>
      </c>
      <c r="B6" s="891" t="s">
        <v>379</v>
      </c>
      <c r="C6" s="892" t="s">
        <v>830</v>
      </c>
      <c r="D6" s="893" t="s">
        <v>831</v>
      </c>
      <c r="F6" s="889" t="s">
        <v>832</v>
      </c>
    </row>
    <row r="7" spans="1:6" ht="24.75" customHeight="1">
      <c r="A7" s="890">
        <v>1826258063</v>
      </c>
      <c r="B7" s="891" t="s">
        <v>196</v>
      </c>
      <c r="C7" s="892" t="s">
        <v>374</v>
      </c>
      <c r="D7" s="893" t="s">
        <v>833</v>
      </c>
      <c r="F7" s="889" t="s">
        <v>832</v>
      </c>
    </row>
    <row r="8" spans="1:6" ht="24.75" customHeight="1">
      <c r="A8" s="890">
        <v>1826258043</v>
      </c>
      <c r="B8" s="891" t="s">
        <v>454</v>
      </c>
      <c r="C8" s="892" t="s">
        <v>381</v>
      </c>
      <c r="D8" s="893" t="s">
        <v>834</v>
      </c>
      <c r="F8" s="889" t="s">
        <v>832</v>
      </c>
    </row>
    <row r="9" spans="1:6" ht="24.75" customHeight="1">
      <c r="A9" s="894">
        <v>1827258038</v>
      </c>
      <c r="B9" s="895" t="s">
        <v>835</v>
      </c>
      <c r="C9" s="895" t="s">
        <v>433</v>
      </c>
      <c r="D9" s="893" t="s">
        <v>834</v>
      </c>
      <c r="F9" s="889" t="s">
        <v>832</v>
      </c>
    </row>
    <row r="10" spans="1:6" ht="26.25" customHeight="1">
      <c r="A10" s="890">
        <v>1826268218</v>
      </c>
      <c r="B10" s="891" t="s">
        <v>278</v>
      </c>
      <c r="C10" s="892" t="s">
        <v>204</v>
      </c>
      <c r="D10" s="893" t="s">
        <v>836</v>
      </c>
      <c r="F10" s="889" t="s">
        <v>832</v>
      </c>
    </row>
  </sheetData>
  <conditionalFormatting sqref="A6:D6">
    <cfRule type="cellIs" dxfId="732" priority="4" stopIfTrue="1" operator="equal">
      <formula>0</formula>
    </cfRule>
  </conditionalFormatting>
  <conditionalFormatting sqref="A7:D7">
    <cfRule type="cellIs" dxfId="731" priority="3" stopIfTrue="1" operator="equal">
      <formula>0</formula>
    </cfRule>
  </conditionalFormatting>
  <conditionalFormatting sqref="A8:D8 D9">
    <cfRule type="cellIs" dxfId="730" priority="2" stopIfTrue="1" operator="equal">
      <formula>0</formula>
    </cfRule>
  </conditionalFormatting>
  <conditionalFormatting sqref="A10:D10">
    <cfRule type="cellIs" dxfId="729" priority="1"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thông báo chung</vt:lpstr>
      <vt:lpstr>nhận bằng</vt:lpstr>
      <vt:lpstr>chú ý</vt:lpstr>
      <vt:lpstr>Bổ sung</vt:lpstr>
      <vt:lpstr>T15KDN</vt:lpstr>
      <vt:lpstr>K16KCD</vt:lpstr>
      <vt:lpstr>K17KDN-BS</vt:lpstr>
      <vt:lpstr>T18KDNB (2)</vt:lpstr>
      <vt:lpstr>nop dơn-Khong đủ đk</vt:lpstr>
      <vt:lpstr>D18KDNB (2)</vt:lpstr>
      <vt:lpstr>D18KKTB (2)</vt:lpstr>
      <vt:lpstr>T17KDNB (2)</vt:lpstr>
      <vt:lpstr>D20KKT-BVKL</vt:lpstr>
      <vt:lpstr>D20KKT-TN3-thi</vt:lpstr>
      <vt:lpstr>D20KDN-bvkl</vt:lpstr>
      <vt:lpstr>D20KDN-TN3-thi</vt:lpstr>
      <vt:lpstr>K19KCD</vt:lpstr>
      <vt:lpstr>K18KKT-BVKL</vt:lpstr>
      <vt:lpstr>K18KKT-thi</vt:lpstr>
      <vt:lpstr>K18KDN-thi</vt:lpstr>
      <vt:lpstr>K18KDN-BVKL</vt:lpstr>
      <vt:lpstr>K18KCD</vt:lpstr>
      <vt:lpstr>K17KCD</vt:lpstr>
      <vt:lpstr>C18KCDB</vt:lpstr>
      <vt:lpstr>K19KDN-BVKL</vt:lpstr>
      <vt:lpstr>K17KDN</vt:lpstr>
      <vt:lpstr>D19KDN</vt:lpstr>
      <vt:lpstr>K15KDN</vt:lpstr>
      <vt:lpstr>D17KDN</vt:lpstr>
      <vt:lpstr>T17KDN</vt:lpstr>
      <vt:lpstr>T17KDNB</vt:lpstr>
      <vt:lpstr>D17KDNB</vt:lpstr>
      <vt:lpstr>D18KDNB</vt:lpstr>
      <vt:lpstr>T18KDNB</vt:lpstr>
      <vt:lpstr>D18KKTB</vt:lpstr>
      <vt:lpstr>T16KDN</vt:lpstr>
      <vt:lpstr>K17KKT</vt:lpstr>
      <vt:lpstr>D19KKT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2016-05-25T06:55:33Z</dcterms:created>
  <dcterms:modified xsi:type="dcterms:W3CDTF">2016-05-30T09:42:52Z</dcterms:modified>
</cp:coreProperties>
</file>