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90" windowHeight="7350"/>
  </bookViews>
  <sheets>
    <sheet name="KQHT NH 2023-2024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P12" i="3" l="1"/>
  <c r="M12" i="3"/>
  <c r="N12" i="3" s="1"/>
  <c r="L12" i="3"/>
  <c r="P14" i="3"/>
  <c r="M14" i="3"/>
  <c r="N14" i="3" s="1"/>
  <c r="L14" i="3"/>
  <c r="P11" i="3"/>
  <c r="M11" i="3"/>
  <c r="N11" i="3" s="1"/>
  <c r="L11" i="3"/>
  <c r="P8" i="3"/>
  <c r="M8" i="3"/>
  <c r="N8" i="3" s="1"/>
  <c r="L8" i="3"/>
  <c r="P10" i="3"/>
  <c r="M10" i="3"/>
  <c r="N10" i="3" s="1"/>
  <c r="L10" i="3"/>
  <c r="P9" i="3"/>
  <c r="M9" i="3"/>
  <c r="N9" i="3" s="1"/>
  <c r="L9" i="3"/>
  <c r="P7" i="3"/>
  <c r="M7" i="3"/>
  <c r="N7" i="3" s="1"/>
  <c r="L7" i="3"/>
  <c r="P13" i="3"/>
  <c r="M13" i="3"/>
  <c r="N13" i="3" s="1"/>
  <c r="L13" i="3"/>
  <c r="P5" i="3"/>
  <c r="M5" i="3"/>
  <c r="N5" i="3" s="1"/>
  <c r="L5" i="3"/>
  <c r="P6" i="3"/>
  <c r="M6" i="3"/>
  <c r="N6" i="3" s="1"/>
  <c r="L6" i="3"/>
  <c r="P4" i="3"/>
  <c r="M4" i="3"/>
  <c r="N4" i="3" s="1"/>
  <c r="L4" i="3"/>
</calcChain>
</file>

<file path=xl/sharedStrings.xml><?xml version="1.0" encoding="utf-8"?>
<sst xmlns="http://schemas.openxmlformats.org/spreadsheetml/2006/main" count="53" uniqueCount="40">
  <si>
    <t>Thông tin Sinh viên</t>
  </si>
  <si>
    <t>Mã Sinh viên</t>
  </si>
  <si>
    <t>Họ &amp; Tên</t>
  </si>
  <si>
    <t>Ngày Sinh</t>
  </si>
  <si>
    <t>29206524183</t>
  </si>
  <si>
    <t>Nguyễn Thị Hồng Duyên</t>
  </si>
  <si>
    <t>29206223278</t>
  </si>
  <si>
    <t>Lê Ngọc Thảo My</t>
  </si>
  <si>
    <t>29208063139</t>
  </si>
  <si>
    <t>Lưu Nguyễn Yến Nhi</t>
  </si>
  <si>
    <t>29206552813</t>
  </si>
  <si>
    <t>Phạm Thị Thảo Nhi</t>
  </si>
  <si>
    <t>29206559246</t>
  </si>
  <si>
    <t>Trần Hồ Trung Như</t>
  </si>
  <si>
    <t>29209535096</t>
  </si>
  <si>
    <t>Nguyễn Thị Mỹ Quyên</t>
  </si>
  <si>
    <t>29206759212</t>
  </si>
  <si>
    <t>Phạm Lê Mai Quỳnh</t>
  </si>
  <si>
    <t>29206538812</t>
  </si>
  <si>
    <t>Phan Thị Phương Thảo</t>
  </si>
  <si>
    <t>29216560450</t>
  </si>
  <si>
    <t>Lê Minh Thuận</t>
  </si>
  <si>
    <t>29206500118</t>
  </si>
  <si>
    <t>Trần Thị Thủy</t>
  </si>
  <si>
    <t>29215261953</t>
  </si>
  <si>
    <t>Nguyễn Đoàn Anh Tuấn</t>
  </si>
  <si>
    <t>Kết quả học tập cả năm 2023-2024</t>
  </si>
  <si>
    <t>Điểm TB năm học  (Thang 10)</t>
  </si>
  <si>
    <t>Điểm TB năm học  (Thang 4)</t>
  </si>
  <si>
    <t>Xếp loại học tập cả năm</t>
  </si>
  <si>
    <t>Xếp loại rèn luyện cả năm</t>
  </si>
  <si>
    <t xml:space="preserve">Học Kỳ I </t>
  </si>
  <si>
    <t xml:space="preserve">Học Kỳ II </t>
  </si>
  <si>
    <t>STT</t>
  </si>
  <si>
    <t>Lớp</t>
  </si>
  <si>
    <t>Số TC đăng ký</t>
  </si>
  <si>
    <t>TB Thang 10</t>
  </si>
  <si>
    <t>TB Thang 4</t>
  </si>
  <si>
    <t>K29 HP-NTQ</t>
  </si>
  <si>
    <t>Kết quả rèn luyện cả năm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</si>
</sst>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[$-F800]dddd\,\ mmmm\ dd\,\ yyyy"/>
  </numFmts>
  <fonts count="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165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readingOrder="1"/>
    </xf>
    <xf numFmtId="0" fontId="1" fillId="2" borderId="1" xfId="0" applyNumberFormat="1" applyFont="1" applyFill="1" applyBorder="1" applyAlignment="1">
      <alignment horizontal="center" vertical="center" readingOrder="1"/>
    </xf>
    <xf numFmtId="0" fontId="2" fillId="0" borderId="1" xfId="0" applyFont="1" applyBorder="1" applyAlignment="1">
      <alignment horizontal="center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guy&#234;n\Khoa%20Ti&#7871;ng%20Trung\GI&#7842;NG%20D&#7840;Y\&#272;&#225;nh%20gi&#225;%20r&#232;n%20luy&#7879;n\&#272;GRL%202023-2024\&#272;GRL%20n&#259;m%20h&#7885;c\K29HP-NT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en thưởng"/>
      <sheetName val="Sheet"/>
    </sheetNames>
    <sheetDataSet>
      <sheetData sheetId="0">
        <row r="2">
          <cell r="A2" t="str">
            <v>29206524183</v>
          </cell>
          <cell r="B2" t="str">
            <v>Nguyễn Thị Hồng Duyên</v>
          </cell>
          <cell r="C2" t="str">
            <v>Xuất Sắc</v>
          </cell>
        </row>
        <row r="3">
          <cell r="A3" t="str">
            <v>29206223278</v>
          </cell>
          <cell r="B3" t="str">
            <v>Lê Ngọc Thảo My</v>
          </cell>
          <cell r="C3" t="str">
            <v>Tốt</v>
          </cell>
        </row>
        <row r="4">
          <cell r="A4" t="str">
            <v>29206552813</v>
          </cell>
          <cell r="B4" t="str">
            <v>Phạm Thị Thảo Nhi</v>
          </cell>
          <cell r="C4" t="str">
            <v>Tốt</v>
          </cell>
        </row>
        <row r="5">
          <cell r="A5" t="str">
            <v>29208063139</v>
          </cell>
          <cell r="B5" t="str">
            <v>Lưu Nguyễn Yến Nhi</v>
          </cell>
          <cell r="C5" t="str">
            <v>Tốt</v>
          </cell>
        </row>
        <row r="6">
          <cell r="A6" t="str">
            <v>29206559246</v>
          </cell>
          <cell r="B6" t="str">
            <v>Trần Hồ Trung Như</v>
          </cell>
          <cell r="C6" t="str">
            <v>Tốt</v>
          </cell>
        </row>
        <row r="7">
          <cell r="A7" t="str">
            <v>29209535096</v>
          </cell>
          <cell r="B7" t="str">
            <v>Nguyễn Thị Mỹ Quyên</v>
          </cell>
          <cell r="C7" t="str">
            <v>Xuất Sắc</v>
          </cell>
        </row>
        <row r="8">
          <cell r="A8" t="str">
            <v>29206759212</v>
          </cell>
          <cell r="B8" t="str">
            <v>Phạm Lê Mai Quỳnh</v>
          </cell>
          <cell r="C8" t="str">
            <v>Tốt</v>
          </cell>
        </row>
        <row r="9">
          <cell r="A9" t="str">
            <v>29206538812</v>
          </cell>
          <cell r="B9" t="str">
            <v>Phan Thị Phương Thảo</v>
          </cell>
          <cell r="C9" t="str">
            <v>Xuất Sắc</v>
          </cell>
        </row>
        <row r="10">
          <cell r="A10" t="str">
            <v>29206500118</v>
          </cell>
          <cell r="B10" t="str">
            <v>Trần Thị Thủy</v>
          </cell>
          <cell r="C10" t="str">
            <v>Tốt</v>
          </cell>
        </row>
        <row r="11">
          <cell r="A11" t="str">
            <v>29215261953</v>
          </cell>
          <cell r="B11" t="str">
            <v>Nguyễn Đoàn Anh Tuấn</v>
          </cell>
          <cell r="C11" t="str">
            <v>Khá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D11" sqref="D11"/>
    </sheetView>
  </sheetViews>
  <sheetFormatPr defaultRowHeight="15" x14ac:dyDescent="0.25"/>
  <cols>
    <col min="1" max="1" width="4.42578125" bestFit="1" customWidth="1"/>
    <col min="2" max="2" width="10.42578125" style="16" bestFit="1" customWidth="1"/>
    <col min="3" max="3" width="17.85546875" bestFit="1" customWidth="1"/>
    <col min="4" max="4" width="9.140625" style="16"/>
    <col min="5" max="5" width="11" bestFit="1" customWidth="1"/>
  </cols>
  <sheetData>
    <row r="1" spans="1:16" ht="15" customHeight="1" x14ac:dyDescent="0.25">
      <c r="A1" s="10" t="s">
        <v>0</v>
      </c>
      <c r="B1" s="10"/>
      <c r="C1" s="10"/>
      <c r="D1" s="10"/>
      <c r="E1" s="10"/>
      <c r="F1" s="10" t="s">
        <v>26</v>
      </c>
      <c r="G1" s="10"/>
      <c r="H1" s="10"/>
      <c r="I1" s="10"/>
      <c r="J1" s="10"/>
      <c r="K1" s="10"/>
      <c r="L1" s="9" t="s">
        <v>27</v>
      </c>
      <c r="M1" s="9" t="s">
        <v>28</v>
      </c>
      <c r="N1" s="9" t="s">
        <v>29</v>
      </c>
      <c r="O1" s="11" t="s">
        <v>39</v>
      </c>
      <c r="P1" s="9" t="s">
        <v>30</v>
      </c>
    </row>
    <row r="2" spans="1:16" x14ac:dyDescent="0.25">
      <c r="A2" s="10"/>
      <c r="B2" s="10"/>
      <c r="C2" s="10"/>
      <c r="D2" s="10"/>
      <c r="E2" s="10"/>
      <c r="F2" s="10" t="s">
        <v>31</v>
      </c>
      <c r="G2" s="10"/>
      <c r="H2" s="10"/>
      <c r="I2" s="10" t="s">
        <v>32</v>
      </c>
      <c r="J2" s="10"/>
      <c r="K2" s="10"/>
      <c r="L2" s="9"/>
      <c r="M2" s="9"/>
      <c r="N2" s="9"/>
      <c r="O2" s="12"/>
      <c r="P2" s="9"/>
    </row>
    <row r="3" spans="1:16" ht="25.5" x14ac:dyDescent="0.25">
      <c r="A3" s="1" t="s">
        <v>33</v>
      </c>
      <c r="B3" s="8" t="s">
        <v>1</v>
      </c>
      <c r="C3" s="2" t="s">
        <v>2</v>
      </c>
      <c r="D3" s="3" t="s">
        <v>3</v>
      </c>
      <c r="E3" s="2" t="s">
        <v>34</v>
      </c>
      <c r="F3" s="1" t="s">
        <v>35</v>
      </c>
      <c r="G3" s="1" t="s">
        <v>36</v>
      </c>
      <c r="H3" s="1" t="s">
        <v>37</v>
      </c>
      <c r="I3" s="1" t="s">
        <v>35</v>
      </c>
      <c r="J3" s="1" t="s">
        <v>36</v>
      </c>
      <c r="K3" s="1" t="s">
        <v>37</v>
      </c>
      <c r="L3" s="9"/>
      <c r="M3" s="9"/>
      <c r="N3" s="9"/>
      <c r="O3" s="13"/>
      <c r="P3" s="9"/>
    </row>
    <row r="4" spans="1:16" x14ac:dyDescent="0.25">
      <c r="A4" s="4">
        <v>1</v>
      </c>
      <c r="B4" s="15" t="s">
        <v>4</v>
      </c>
      <c r="C4" s="5" t="s">
        <v>5</v>
      </c>
      <c r="D4" s="17">
        <v>36778</v>
      </c>
      <c r="E4" s="4" t="s">
        <v>38</v>
      </c>
      <c r="F4" s="6">
        <v>13</v>
      </c>
      <c r="G4" s="6">
        <v>9.14</v>
      </c>
      <c r="H4" s="6">
        <v>3.97</v>
      </c>
      <c r="I4" s="6">
        <v>16</v>
      </c>
      <c r="J4" s="6">
        <v>9.15</v>
      </c>
      <c r="K4" s="6">
        <v>3.9</v>
      </c>
      <c r="L4" s="4">
        <f>ROUND((G4*F4+J4*I4)/(I4+F4),2)</f>
        <v>9.15</v>
      </c>
      <c r="M4" s="4">
        <f>ROUND((H4*F4+K4*I4)/(I4+F4),2)</f>
        <v>3.93</v>
      </c>
      <c r="N4" s="7" t="str">
        <f>IF(M4&gt;=3.68,"Xuất sắc", IF(M4&gt;=3.2, "Giỏi", IF(M4&gt;=2.5, "Khá", IF(M4&gt;=2, "Trung Bình", "Yếu"))))</f>
        <v>Xuất sắc</v>
      </c>
      <c r="O4" s="14">
        <v>90</v>
      </c>
      <c r="P4" s="4" t="str">
        <f>VLOOKUP(B4,'[1]Khen thưởng'!$A$2:$C$11,3,0)</f>
        <v>Xuất Sắc</v>
      </c>
    </row>
    <row r="5" spans="1:16" x14ac:dyDescent="0.25">
      <c r="A5" s="4">
        <v>2</v>
      </c>
      <c r="B5" s="15" t="s">
        <v>6</v>
      </c>
      <c r="C5" s="5" t="s">
        <v>7</v>
      </c>
      <c r="D5" s="17">
        <v>38655</v>
      </c>
      <c r="E5" s="4" t="s">
        <v>38</v>
      </c>
      <c r="F5" s="6">
        <v>13</v>
      </c>
      <c r="G5" s="6">
        <v>8.69</v>
      </c>
      <c r="H5" s="6">
        <v>3.84</v>
      </c>
      <c r="I5" s="6">
        <v>16</v>
      </c>
      <c r="J5" s="6">
        <v>8.52</v>
      </c>
      <c r="K5" s="6">
        <v>3.68</v>
      </c>
      <c r="L5" s="4">
        <f>ROUND((G5*F5+J5*I5)/(I5+F5),2)</f>
        <v>8.6</v>
      </c>
      <c r="M5" s="4">
        <f>ROUND((H5*F5+K5*I5)/(I5+F5),2)</f>
        <v>3.75</v>
      </c>
      <c r="N5" s="7" t="str">
        <f>IF(M5&gt;=3.68,"Xuất sắc", IF(M5&gt;=3.2, "Giỏi", IF(M5&gt;=2.5, "Khá", IF(M5&gt;=2, "Trung Bình", "Yếu"))))</f>
        <v>Xuất sắc</v>
      </c>
      <c r="O5" s="7">
        <v>86</v>
      </c>
      <c r="P5" s="4" t="str">
        <f>VLOOKUP(B5,'[1]Khen thưởng'!$A$2:$C$11,3,0)</f>
        <v>Tốt</v>
      </c>
    </row>
    <row r="6" spans="1:16" x14ac:dyDescent="0.25">
      <c r="A6" s="4">
        <v>3</v>
      </c>
      <c r="B6" s="15" t="s">
        <v>10</v>
      </c>
      <c r="C6" s="5" t="s">
        <v>11</v>
      </c>
      <c r="D6" s="17">
        <v>38525</v>
      </c>
      <c r="E6" s="4" t="s">
        <v>38</v>
      </c>
      <c r="F6" s="6">
        <v>13</v>
      </c>
      <c r="G6" s="6">
        <v>8.6999999999999993</v>
      </c>
      <c r="H6" s="6">
        <v>3.89</v>
      </c>
      <c r="I6" s="6">
        <v>16</v>
      </c>
      <c r="J6" s="6">
        <v>8.7100000000000009</v>
      </c>
      <c r="K6" s="6">
        <v>3.79</v>
      </c>
      <c r="L6" s="4">
        <f>ROUND((G6*F6+J6*I6)/(I6+F6),2)</f>
        <v>8.7100000000000009</v>
      </c>
      <c r="M6" s="4">
        <f>ROUND((H6*F6+K6*I6)/(I6+F6),2)</f>
        <v>3.83</v>
      </c>
      <c r="N6" s="7" t="str">
        <f>IF(M6&gt;=3.68,"Xuất sắc", IF(M6&gt;=3.2, "Giỏi", IF(M6&gt;=2.5, "Khá", IF(M6&gt;=2, "Trung Bình", "Yếu"))))</f>
        <v>Xuất sắc</v>
      </c>
      <c r="O6" s="7">
        <v>89.5</v>
      </c>
      <c r="P6" s="4" t="str">
        <f>VLOOKUP(B6,'[1]Khen thưởng'!$A$2:$C$11,3,0)</f>
        <v>Tốt</v>
      </c>
    </row>
    <row r="7" spans="1:16" x14ac:dyDescent="0.25">
      <c r="A7" s="4">
        <v>4</v>
      </c>
      <c r="B7" s="15" t="s">
        <v>8</v>
      </c>
      <c r="C7" s="5" t="s">
        <v>9</v>
      </c>
      <c r="D7" s="17">
        <v>38648</v>
      </c>
      <c r="E7" s="4" t="s">
        <v>38</v>
      </c>
      <c r="F7" s="6">
        <v>13</v>
      </c>
      <c r="G7" s="6">
        <v>8.19</v>
      </c>
      <c r="H7" s="6">
        <v>3.61</v>
      </c>
      <c r="I7" s="6">
        <v>16</v>
      </c>
      <c r="J7" s="6">
        <v>8.09</v>
      </c>
      <c r="K7" s="6">
        <v>3.48</v>
      </c>
      <c r="L7" s="4">
        <f>ROUND((G7*F7+J7*I7)/(I7+F7),2)</f>
        <v>8.1300000000000008</v>
      </c>
      <c r="M7" s="4">
        <f>ROUND((H7*F7+K7*I7)/(I7+F7),2)</f>
        <v>3.54</v>
      </c>
      <c r="N7" s="7" t="str">
        <f>IF(M7&gt;=3.68,"Xuất sắc", IF(M7&gt;=3.2, "Giỏi", IF(M7&gt;=2.5, "Khá", IF(M7&gt;=2, "Trung Bình", "Yếu"))))</f>
        <v>Giỏi</v>
      </c>
      <c r="O7" s="7">
        <v>84.5</v>
      </c>
      <c r="P7" s="4" t="str">
        <f>VLOOKUP(B7,'[1]Khen thưởng'!$A$2:$C$11,3,0)</f>
        <v>Tốt</v>
      </c>
    </row>
    <row r="8" spans="1:16" x14ac:dyDescent="0.25">
      <c r="A8" s="4">
        <v>5</v>
      </c>
      <c r="B8" s="15" t="s">
        <v>12</v>
      </c>
      <c r="C8" s="5" t="s">
        <v>13</v>
      </c>
      <c r="D8" s="17">
        <v>38662</v>
      </c>
      <c r="E8" s="4" t="s">
        <v>38</v>
      </c>
      <c r="F8" s="6">
        <v>13</v>
      </c>
      <c r="G8" s="6">
        <v>8.06</v>
      </c>
      <c r="H8" s="6">
        <v>3.63</v>
      </c>
      <c r="I8" s="6">
        <v>16</v>
      </c>
      <c r="J8" s="6">
        <v>6.66</v>
      </c>
      <c r="K8" s="6">
        <v>2.62</v>
      </c>
      <c r="L8" s="4">
        <f>ROUND((G8*F8+J8*I8)/(I8+F8),2)</f>
        <v>7.29</v>
      </c>
      <c r="M8" s="4">
        <f>ROUND((H8*F8+K8*I8)/(I8+F8),2)</f>
        <v>3.07</v>
      </c>
      <c r="N8" s="7" t="str">
        <f>IF(M8&gt;=3.68,"Xuất sắc", IF(M8&gt;=3.2, "Giỏi", IF(M8&gt;=2.5, "Khá", IF(M8&gt;=2, "Trung Bình", "Yếu"))))</f>
        <v>Khá</v>
      </c>
      <c r="O8" s="7">
        <v>82</v>
      </c>
      <c r="P8" s="4" t="str">
        <f>VLOOKUP(B8,'[1]Khen thưởng'!$A$2:$C$11,3,0)</f>
        <v>Tốt</v>
      </c>
    </row>
    <row r="9" spans="1:16" x14ac:dyDescent="0.25">
      <c r="A9" s="4">
        <v>6</v>
      </c>
      <c r="B9" s="15" t="s">
        <v>14</v>
      </c>
      <c r="C9" s="5" t="s">
        <v>15</v>
      </c>
      <c r="D9" s="17">
        <v>38240</v>
      </c>
      <c r="E9" s="4" t="s">
        <v>38</v>
      </c>
      <c r="F9" s="6">
        <v>13</v>
      </c>
      <c r="G9" s="6">
        <v>7.43</v>
      </c>
      <c r="H9" s="6">
        <v>3.18</v>
      </c>
      <c r="I9" s="6">
        <v>16</v>
      </c>
      <c r="J9" s="6">
        <v>8.3800000000000008</v>
      </c>
      <c r="K9" s="6">
        <v>3.7</v>
      </c>
      <c r="L9" s="4">
        <f>ROUND((G9*F9+J9*I9)/(I9+F9),2)</f>
        <v>7.95</v>
      </c>
      <c r="M9" s="4">
        <f>ROUND((H9*F9+K9*I9)/(I9+F9),2)</f>
        <v>3.47</v>
      </c>
      <c r="N9" s="7" t="str">
        <f>IF(M9&gt;=3.68,"Xuất sắc", IF(M9&gt;=3.2, "Giỏi", IF(M9&gt;=2.5, "Khá", IF(M9&gt;=2, "Trung Bình", "Yếu"))))</f>
        <v>Giỏi</v>
      </c>
      <c r="O9" s="7">
        <v>97.5</v>
      </c>
      <c r="P9" s="4" t="str">
        <f>VLOOKUP(B9,'[1]Khen thưởng'!$A$2:$C$11,3,0)</f>
        <v>Xuất Sắc</v>
      </c>
    </row>
    <row r="10" spans="1:16" x14ac:dyDescent="0.25">
      <c r="A10" s="4">
        <v>7</v>
      </c>
      <c r="B10" s="15" t="s">
        <v>16</v>
      </c>
      <c r="C10" s="5" t="s">
        <v>17</v>
      </c>
      <c r="D10" s="17">
        <v>38362</v>
      </c>
      <c r="E10" s="4" t="s">
        <v>38</v>
      </c>
      <c r="F10" s="6">
        <v>13</v>
      </c>
      <c r="G10" s="6">
        <v>8.25</v>
      </c>
      <c r="H10" s="6">
        <v>3.64</v>
      </c>
      <c r="I10" s="6">
        <v>16</v>
      </c>
      <c r="J10" s="6">
        <v>7.74</v>
      </c>
      <c r="K10" s="6">
        <v>3.31</v>
      </c>
      <c r="L10" s="4">
        <f>ROUND((G10*F10+J10*I10)/(I10+F10),2)</f>
        <v>7.97</v>
      </c>
      <c r="M10" s="4">
        <f>ROUND((H10*F10+K10*I10)/(I10+F10),2)</f>
        <v>3.46</v>
      </c>
      <c r="N10" s="7" t="str">
        <f>IF(M10&gt;=3.68,"Xuất sắc", IF(M10&gt;=3.2, "Giỏi", IF(M10&gt;=2.5, "Khá", IF(M10&gt;=2, "Trung Bình", "Yếu"))))</f>
        <v>Giỏi</v>
      </c>
      <c r="O10" s="7">
        <v>85.5</v>
      </c>
      <c r="P10" s="4" t="str">
        <f>VLOOKUP(B10,'[1]Khen thưởng'!$A$2:$C$11,3,0)</f>
        <v>Tốt</v>
      </c>
    </row>
    <row r="11" spans="1:16" x14ac:dyDescent="0.25">
      <c r="A11" s="4">
        <v>8</v>
      </c>
      <c r="B11" s="15" t="s">
        <v>18</v>
      </c>
      <c r="C11" s="5" t="s">
        <v>19</v>
      </c>
      <c r="D11" s="17">
        <v>38070</v>
      </c>
      <c r="E11" s="4" t="s">
        <v>38</v>
      </c>
      <c r="F11" s="6">
        <v>13</v>
      </c>
      <c r="G11" s="6">
        <v>7.48</v>
      </c>
      <c r="H11" s="6">
        <v>3.15</v>
      </c>
      <c r="I11" s="6">
        <v>16</v>
      </c>
      <c r="J11" s="6">
        <v>6.94</v>
      </c>
      <c r="K11" s="6">
        <v>2.81</v>
      </c>
      <c r="L11" s="4">
        <f>ROUND((G11*F11+J11*I11)/(I11+F11),2)</f>
        <v>7.18</v>
      </c>
      <c r="M11" s="4">
        <f>ROUND((H11*F11+K11*I11)/(I11+F11),2)</f>
        <v>2.96</v>
      </c>
      <c r="N11" s="7" t="str">
        <f>IF(M11&gt;=3.68,"Xuất sắc", IF(M11&gt;=3.2, "Giỏi", IF(M11&gt;=2.5, "Khá", IF(M11&gt;=2, "Trung Bình", "Yếu"))))</f>
        <v>Khá</v>
      </c>
      <c r="O11" s="7">
        <v>93</v>
      </c>
      <c r="P11" s="4" t="str">
        <f>VLOOKUP(B11,'[1]Khen thưởng'!$A$2:$C$11,3,0)</f>
        <v>Xuất Sắc</v>
      </c>
    </row>
    <row r="12" spans="1:16" x14ac:dyDescent="0.25">
      <c r="A12" s="4">
        <v>9</v>
      </c>
      <c r="B12" s="15" t="s">
        <v>20</v>
      </c>
      <c r="C12" s="5" t="s">
        <v>21</v>
      </c>
      <c r="D12" s="17">
        <v>38489</v>
      </c>
      <c r="E12" s="4" t="s">
        <v>38</v>
      </c>
      <c r="F12" s="6">
        <v>13</v>
      </c>
      <c r="G12" s="6">
        <v>5.53</v>
      </c>
      <c r="H12" s="6">
        <v>1.71</v>
      </c>
      <c r="I12" s="6">
        <v>11</v>
      </c>
      <c r="J12" s="6">
        <v>0.25</v>
      </c>
      <c r="K12" s="6">
        <v>0</v>
      </c>
      <c r="L12" s="4">
        <f>ROUND((G12*F12+J12*I12)/(I12+F12),2)</f>
        <v>3.11</v>
      </c>
      <c r="M12" s="4">
        <f>ROUND((H12*F12+K12*I12)/(I12+F12),2)</f>
        <v>0.93</v>
      </c>
      <c r="N12" s="7" t="str">
        <f>IF(M12&gt;=3.68,"Xuất sắc", IF(M12&gt;=3.2, "Giỏi", IF(M12&gt;=2.5, "Khá", IF(M12&gt;=2, "Trung Bình", "Yếu"))))</f>
        <v>Yếu</v>
      </c>
      <c r="O12" s="7" t="e">
        <v>#N/A</v>
      </c>
      <c r="P12" s="4" t="e">
        <f>VLOOKUP(B12,'[1]Khen thưởng'!$A$2:$C$11,3,0)</f>
        <v>#N/A</v>
      </c>
    </row>
    <row r="13" spans="1:16" x14ac:dyDescent="0.25">
      <c r="A13" s="4">
        <v>10</v>
      </c>
      <c r="B13" s="15" t="s">
        <v>22</v>
      </c>
      <c r="C13" s="5" t="s">
        <v>23</v>
      </c>
      <c r="D13" s="17">
        <v>38393</v>
      </c>
      <c r="E13" s="4" t="s">
        <v>38</v>
      </c>
      <c r="F13" s="6">
        <v>13</v>
      </c>
      <c r="G13" s="6">
        <v>8.16</v>
      </c>
      <c r="H13" s="6">
        <v>3.46</v>
      </c>
      <c r="I13" s="6">
        <v>16</v>
      </c>
      <c r="J13" s="6">
        <v>9.06</v>
      </c>
      <c r="K13" s="6">
        <v>3.91</v>
      </c>
      <c r="L13" s="4">
        <f>ROUND((G13*F13+J13*I13)/(I13+F13),2)</f>
        <v>8.66</v>
      </c>
      <c r="M13" s="4">
        <f>ROUND((H13*F13+K13*I13)/(I13+F13),2)</f>
        <v>3.71</v>
      </c>
      <c r="N13" s="7" t="str">
        <f>IF(M13&gt;=3.68,"Xuất sắc", IF(M13&gt;=3.2, "Giỏi", IF(M13&gt;=2.5, "Khá", IF(M13&gt;=2, "Trung Bình", "Yếu"))))</f>
        <v>Xuất sắc</v>
      </c>
      <c r="O13" s="7">
        <v>84.5</v>
      </c>
      <c r="P13" s="4" t="str">
        <f>VLOOKUP(B13,'[1]Khen thưởng'!$A$2:$C$11,3,0)</f>
        <v>Tốt</v>
      </c>
    </row>
    <row r="14" spans="1:16" x14ac:dyDescent="0.25">
      <c r="A14" s="4">
        <v>11</v>
      </c>
      <c r="B14" s="15" t="s">
        <v>24</v>
      </c>
      <c r="C14" s="5" t="s">
        <v>25</v>
      </c>
      <c r="D14" s="17">
        <v>38628</v>
      </c>
      <c r="E14" s="4" t="s">
        <v>38</v>
      </c>
      <c r="F14" s="6">
        <v>13</v>
      </c>
      <c r="G14" s="6">
        <v>5.24</v>
      </c>
      <c r="H14" s="6">
        <v>1.76</v>
      </c>
      <c r="I14" s="6">
        <v>14</v>
      </c>
      <c r="J14" s="6">
        <v>3.18</v>
      </c>
      <c r="K14" s="6">
        <v>0.64</v>
      </c>
      <c r="L14" s="4">
        <f>ROUND((G14*F14+J14*I14)/(I14+F14),2)</f>
        <v>4.17</v>
      </c>
      <c r="M14" s="4">
        <f>ROUND((H14*F14+K14*I14)/(I14+F14),2)</f>
        <v>1.18</v>
      </c>
      <c r="N14" s="7" t="str">
        <f>IF(M14&gt;=3.68,"Xuất sắc", IF(M14&gt;=3.2, "Giỏi", IF(M14&gt;=2.5, "Khá", IF(M14&gt;=2, "Trung Bình", "Yếu"))))</f>
        <v>Yếu</v>
      </c>
      <c r="O14" s="7">
        <v>70.5</v>
      </c>
      <c r="P14" s="4" t="str">
        <f>VLOOKUP(B14,'[1]Khen thưởng'!$A$2:$C$11,3,0)</f>
        <v>Khá</v>
      </c>
    </row>
  </sheetData>
  <mergeCells count="9">
    <mergeCell ref="F2:H2"/>
    <mergeCell ref="I2:K2"/>
    <mergeCell ref="A1:E2"/>
    <mergeCell ref="F1:K1"/>
    <mergeCell ref="L1:L3"/>
    <mergeCell ref="M1:M3"/>
    <mergeCell ref="N1:N3"/>
    <mergeCell ref="P1:P3"/>
    <mergeCell ref="O1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KQHT NH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TTTH</cp:lastModifiedBy>
  <dcterms:created xsi:type="dcterms:W3CDTF">2024-09-05T08:06:05Z</dcterms:created>
  <dcterms:modified xsi:type="dcterms:W3CDTF">2024-09-18T03:38:08Z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