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F91B56CC-D035-411E-AB5A-A16E1D85C3AE}" xr6:coauthVersionLast="47" xr6:coauthVersionMax="47" xr10:uidLastSave="{00000000-0000-0000-0000-000000000000}"/>
  <bookViews>
    <workbookView xWindow="-110" yWindow="-110" windowWidth="19420" windowHeight="11500" xr2:uid="{79E82C6E-2C3F-49D4-9A34-58428929BB2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M32" i="1"/>
  <c r="N32" i="1" s="1"/>
  <c r="L32" i="1"/>
  <c r="O31" i="1"/>
  <c r="M31" i="1"/>
  <c r="N31" i="1" s="1"/>
  <c r="L31" i="1"/>
  <c r="O30" i="1"/>
  <c r="M30" i="1"/>
  <c r="N30" i="1" s="1"/>
  <c r="L30" i="1"/>
  <c r="O29" i="1"/>
  <c r="N29" i="1"/>
  <c r="M29" i="1"/>
  <c r="L29" i="1"/>
  <c r="O28" i="1"/>
  <c r="M28" i="1"/>
  <c r="N28" i="1" s="1"/>
  <c r="L28" i="1"/>
  <c r="O27" i="1"/>
  <c r="M27" i="1"/>
  <c r="N27" i="1" s="1"/>
  <c r="L27" i="1"/>
  <c r="O26" i="1"/>
  <c r="N26" i="1"/>
  <c r="M26" i="1"/>
  <c r="L26" i="1"/>
  <c r="O25" i="1"/>
  <c r="M25" i="1"/>
  <c r="N25" i="1" s="1"/>
  <c r="L25" i="1"/>
  <c r="O24" i="1"/>
  <c r="M24" i="1"/>
  <c r="N24" i="1" s="1"/>
  <c r="L24" i="1"/>
  <c r="O23" i="1"/>
  <c r="M23" i="1"/>
  <c r="N23" i="1" s="1"/>
  <c r="L23" i="1"/>
  <c r="O22" i="1"/>
  <c r="M22" i="1"/>
  <c r="N22" i="1" s="1"/>
  <c r="L22" i="1"/>
  <c r="O21" i="1"/>
  <c r="M21" i="1"/>
  <c r="N21" i="1" s="1"/>
  <c r="L21" i="1"/>
  <c r="O20" i="1"/>
  <c r="M20" i="1"/>
  <c r="N20" i="1" s="1"/>
  <c r="L20" i="1"/>
  <c r="O19" i="1"/>
  <c r="M19" i="1"/>
  <c r="N19" i="1" s="1"/>
  <c r="L19" i="1"/>
  <c r="O18" i="1"/>
  <c r="M18" i="1"/>
  <c r="N18" i="1" s="1"/>
  <c r="L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O17" i="1"/>
  <c r="M17" i="1"/>
  <c r="N17" i="1" s="1"/>
  <c r="L17" i="1"/>
</calcChain>
</file>

<file path=xl/sharedStrings.xml><?xml version="1.0" encoding="utf-8"?>
<sst xmlns="http://schemas.openxmlformats.org/spreadsheetml/2006/main" count="78" uniqueCount="61">
  <si>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</si>
  <si>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</si>
  <si>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</si>
  <si>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</si>
  <si>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</si>
  <si>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>KẾT QUẢ HỌC TẬP NĂM HỌC 2024-2025</t>
  </si>
  <si>
    <t xml:space="preserve">Kính gửi: </t>
  </si>
  <si>
    <t xml:space="preserve">        Thực hiện Thông báo số     / TB-ĐHDT ngày    /09/2025 của Giám đốc Đại học Duy Tân , Khoa Tiếng Trung đã tiến hành họp xét và  lập danh sách cụ thể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</si>
  <si>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</si>
  <si>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</si>
  <si>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</si>
  <si>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</si>
  <si>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</si>
  <si>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</si>
  <si>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</si>
  <si>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</si>
  <si>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</si>
  <si>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</si>
  <si>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</si>
  <si>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</si>
  <si>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</si>
  <si>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</si>
  <si>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</si>
  <si>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</si>
  <si>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</si>
  <si>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</si>
  <si>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</si>
  <si>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28206506051</t>
  </si>
  <si>
    <t>Nguyễn Thị Cảnh Linh</t>
  </si>
  <si>
    <t>K28NTQ_CLC</t>
  </si>
  <si>
    <t>28205200895</t>
  </si>
  <si>
    <t>Trần Thị Thảo Vy</t>
  </si>
  <si>
    <t>28206500407</t>
  </si>
  <si>
    <t>Nguyễn Võ Thùy Dương</t>
  </si>
  <si>
    <t>28206950773</t>
  </si>
  <si>
    <t>Tán Ngọc Bảo Trâm</t>
  </si>
  <si>
    <t>28206638713</t>
  </si>
  <si>
    <t>Nguyễn Ngọc Khánh</t>
  </si>
  <si>
    <t>28216536154</t>
  </si>
  <si>
    <t>Võ Thành Tài</t>
  </si>
  <si>
    <t>28214638741</t>
  </si>
  <si>
    <t>Mai Diệu Hiền</t>
  </si>
  <si>
    <t>28202700418</t>
  </si>
  <si>
    <t>Bùi Huyền Diệu Ny</t>
  </si>
  <si>
    <t>28216500732</t>
  </si>
  <si>
    <t>Nguyễn Kiều Thúy Vi</t>
  </si>
  <si>
    <t>28206506312</t>
  </si>
  <si>
    <t>Trương Thị Mỹ Nhạn</t>
  </si>
  <si>
    <t>28206505116</t>
  </si>
  <si>
    <t>Đào Thị Thu Trang</t>
  </si>
  <si>
    <t>28206554589</t>
  </si>
  <si>
    <t>Lê Thị Diễm Hương</t>
  </si>
  <si>
    <t>28206506465</t>
  </si>
  <si>
    <t>Lê Thị Thanh Tiền</t>
  </si>
  <si>
    <t>28216500723</t>
  </si>
  <si>
    <t>Trần Thế Dũng</t>
  </si>
  <si>
    <t>28206544761</t>
  </si>
  <si>
    <t>Đỗ Thị Thanh Hà</t>
  </si>
  <si>
    <t>28216542192</t>
  </si>
  <si>
    <t>Lương Gia Lạt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</si>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</sst>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ahoma"/>
      <family val="2"/>
    </font>
    <font>
      <sz val="8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2" xfId="0" applyFont="1" applyFill="1" applyBorder="1" applyAlignment="1">
      <alignment horizontal="left" vertical="center" readingOrder="1"/>
    </xf>
    <xf numFmtId="49" fontId="10" fillId="3" borderId="1" xfId="0" applyNumberFormat="1" applyFont="1" applyFill="1" applyBorder="1" applyAlignment="1">
      <alignment horizontal="left" vertical="center" readingOrder="1"/>
    </xf>
    <xf numFmtId="14" fontId="10" fillId="3" borderId="1" xfId="0" applyNumberFormat="1" applyFont="1" applyFill="1" applyBorder="1" applyAlignment="1">
      <alignment horizontal="left" vertical="center" readingOrder="1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A3FF00A-9DA7-4E5A-BE70-5285D0F34AD1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43565B2-E87F-4282-B169-728AE522EE7C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8%20-%20Ti&#7871;ng%20Trung%20Ch&#7845;t%20L&#432;&#7907;ng%20Cao%20(&#272;&#7841;i%20H&#7885;c).xlsx" TargetMode="External"/><Relationship Id="rId1" Type="http://schemas.openxmlformats.org/officeDocument/2006/relationships/externalLinkPath" Target="K-28%20-%20Ti&#7871;ng%20Trung%20Ch&#7845;t%20L&#432;&#7907;ng%20Cao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28216500723</v>
          </cell>
          <cell r="B7" t="str">
            <v>Trần Thế Dũng</v>
          </cell>
          <cell r="C7" t="str">
            <v>25/02/2004</v>
          </cell>
          <cell r="D7" t="str">
            <v>K28CLC-NTQ</v>
          </cell>
          <cell r="E7"/>
          <cell r="F7" t="str">
            <v>80</v>
          </cell>
          <cell r="G7" t="str">
            <v>80</v>
          </cell>
          <cell r="H7"/>
          <cell r="I7" t="str">
            <v>80.0</v>
          </cell>
          <cell r="J7" t="str">
            <v>Tốt</v>
          </cell>
        </row>
        <row r="8">
          <cell r="A8" t="str">
            <v>28206500407</v>
          </cell>
          <cell r="B8" t="str">
            <v>Nguyễn Võ Thùy Dương</v>
          </cell>
          <cell r="C8" t="str">
            <v>14/10/2004</v>
          </cell>
          <cell r="D8" t="str">
            <v>K28CLC-NTQ</v>
          </cell>
          <cell r="E8"/>
          <cell r="F8" t="str">
            <v>100</v>
          </cell>
          <cell r="G8" t="str">
            <v>100</v>
          </cell>
          <cell r="H8"/>
          <cell r="I8" t="str">
            <v>100.0</v>
          </cell>
          <cell r="J8" t="str">
            <v>Xuất Sắc</v>
          </cell>
        </row>
        <row r="9">
          <cell r="A9" t="str">
            <v>28206544761</v>
          </cell>
          <cell r="B9" t="str">
            <v>Đỗ Thị Thanh Hà</v>
          </cell>
          <cell r="C9" t="str">
            <v>15/06/2004</v>
          </cell>
          <cell r="D9" t="str">
            <v>K28CLC-NTQ</v>
          </cell>
          <cell r="E9"/>
          <cell r="F9" t="str">
            <v>80</v>
          </cell>
          <cell r="G9" t="str">
            <v>80</v>
          </cell>
          <cell r="H9"/>
          <cell r="I9" t="str">
            <v>80.0</v>
          </cell>
          <cell r="J9" t="str">
            <v>Tốt</v>
          </cell>
        </row>
        <row r="10">
          <cell r="A10" t="str">
            <v>28214638741</v>
          </cell>
          <cell r="B10" t="str">
            <v>Mai Diệu Hiền</v>
          </cell>
          <cell r="C10" t="str">
            <v>25/11/2004</v>
          </cell>
          <cell r="D10" t="str">
            <v>K28CLC-NTQ</v>
          </cell>
          <cell r="E10"/>
          <cell r="F10" t="str">
            <v>90</v>
          </cell>
          <cell r="G10" t="str">
            <v>90</v>
          </cell>
          <cell r="H10"/>
          <cell r="I10" t="str">
            <v>90.0</v>
          </cell>
          <cell r="J10" t="str">
            <v>Xuất Sắc</v>
          </cell>
        </row>
        <row r="11">
          <cell r="A11" t="str">
            <v>28206554589</v>
          </cell>
          <cell r="B11" t="str">
            <v>Lê Thị Diễm Hương</v>
          </cell>
          <cell r="C11" t="str">
            <v>17/04/2004</v>
          </cell>
          <cell r="D11" t="str">
            <v>K28CLC-NTQ</v>
          </cell>
          <cell r="E11"/>
          <cell r="F11" t="str">
            <v>80</v>
          </cell>
          <cell r="G11" t="str">
            <v>80</v>
          </cell>
          <cell r="H11"/>
          <cell r="I11" t="str">
            <v>80.0</v>
          </cell>
          <cell r="J11" t="str">
            <v>Tốt</v>
          </cell>
        </row>
        <row r="12">
          <cell r="A12" t="str">
            <v>28206638713</v>
          </cell>
          <cell r="B12" t="str">
            <v>Nguyễn Ngọc Khánh</v>
          </cell>
          <cell r="C12" t="str">
            <v>29/11/2004</v>
          </cell>
          <cell r="D12" t="str">
            <v>K28CLC-NTQ</v>
          </cell>
          <cell r="E12"/>
          <cell r="F12" t="str">
            <v>90</v>
          </cell>
          <cell r="G12" t="str">
            <v>90</v>
          </cell>
          <cell r="H12"/>
          <cell r="I12" t="str">
            <v>90.0</v>
          </cell>
          <cell r="J12" t="str">
            <v>Xuất Sắc</v>
          </cell>
        </row>
        <row r="13">
          <cell r="A13" t="str">
            <v>28216542192</v>
          </cell>
          <cell r="B13" t="str">
            <v>Lương Gia Lạt</v>
          </cell>
          <cell r="C13" t="str">
            <v>12/07/2004</v>
          </cell>
          <cell r="D13" t="str">
            <v>K28CLC-NTQ</v>
          </cell>
          <cell r="E13"/>
          <cell r="F13" t="str">
            <v>75</v>
          </cell>
          <cell r="G13" t="str">
            <v>80</v>
          </cell>
          <cell r="H13"/>
          <cell r="I13" t="str">
            <v>77.5</v>
          </cell>
          <cell r="J13" t="str">
            <v>Khá</v>
          </cell>
        </row>
        <row r="14">
          <cell r="A14" t="str">
            <v>28206506051</v>
          </cell>
          <cell r="B14" t="str">
            <v>Nguyễn Thị Cảnh Linh</v>
          </cell>
          <cell r="C14" t="str">
            <v>23/11/2004</v>
          </cell>
          <cell r="D14" t="str">
            <v>K28CLC-NTQ</v>
          </cell>
          <cell r="E14"/>
          <cell r="F14" t="str">
            <v>100</v>
          </cell>
          <cell r="G14" t="str">
            <v>100</v>
          </cell>
          <cell r="H14"/>
          <cell r="I14" t="str">
            <v>100.0</v>
          </cell>
          <cell r="J14" t="str">
            <v>Xuất Sắc</v>
          </cell>
        </row>
        <row r="15">
          <cell r="A15" t="str">
            <v>28206506312</v>
          </cell>
          <cell r="B15" t="str">
            <v>Trương Thị Mỹ Nhạn</v>
          </cell>
          <cell r="C15" t="str">
            <v>01/01/2004</v>
          </cell>
          <cell r="D15" t="str">
            <v>K28CLC-NTQ</v>
          </cell>
          <cell r="E15"/>
          <cell r="F15" t="str">
            <v>80</v>
          </cell>
          <cell r="G15" t="str">
            <v>85</v>
          </cell>
          <cell r="H15"/>
          <cell r="I15" t="str">
            <v>82.5</v>
          </cell>
          <cell r="J15" t="str">
            <v>Tốt</v>
          </cell>
        </row>
        <row r="16">
          <cell r="A16" t="str">
            <v>28202700418</v>
          </cell>
          <cell r="B16" t="str">
            <v>Bùi Huyền Diệu Ny</v>
          </cell>
          <cell r="C16" t="str">
            <v>31/05/2004</v>
          </cell>
          <cell r="D16" t="str">
            <v>K28CLC-NTQ</v>
          </cell>
          <cell r="E16"/>
          <cell r="F16" t="str">
            <v>100</v>
          </cell>
          <cell r="G16" t="str">
            <v>0</v>
          </cell>
          <cell r="H16"/>
          <cell r="I16" t="str">
            <v>50.0</v>
          </cell>
          <cell r="J16" t="str">
            <v>Trung Bình</v>
          </cell>
        </row>
        <row r="17">
          <cell r="A17" t="str">
            <v>28216536154</v>
          </cell>
          <cell r="B17" t="str">
            <v>Võ Thành Tài</v>
          </cell>
          <cell r="C17" t="str">
            <v>21/12/2004</v>
          </cell>
          <cell r="D17" t="str">
            <v>K28CLC-NTQ</v>
          </cell>
          <cell r="E17"/>
          <cell r="F17" t="str">
            <v>90</v>
          </cell>
          <cell r="G17" t="str">
            <v>90</v>
          </cell>
          <cell r="H17"/>
          <cell r="I17" t="str">
            <v>90.0</v>
          </cell>
          <cell r="J17" t="str">
            <v>Xuất Sắc</v>
          </cell>
        </row>
        <row r="18">
          <cell r="A18" t="str">
            <v>28206506465</v>
          </cell>
          <cell r="B18" t="str">
            <v>Lê Thị Thanh Tiền</v>
          </cell>
          <cell r="C18" t="str">
            <v>06/05/2004</v>
          </cell>
          <cell r="D18" t="str">
            <v>K28CLC-NTQ</v>
          </cell>
          <cell r="E18"/>
          <cell r="F18" t="str">
            <v>80</v>
          </cell>
          <cell r="G18" t="str">
            <v>80</v>
          </cell>
          <cell r="H18"/>
          <cell r="I18" t="str">
            <v>80.0</v>
          </cell>
          <cell r="J18" t="str">
            <v>Tốt</v>
          </cell>
        </row>
        <row r="19">
          <cell r="A19" t="str">
            <v>28206950773</v>
          </cell>
          <cell r="B19" t="str">
            <v>Tán Ngọc Bảo Trâm</v>
          </cell>
          <cell r="C19" t="str">
            <v>13/08/2004</v>
          </cell>
          <cell r="D19" t="str">
            <v>K28CLC-NTQ</v>
          </cell>
          <cell r="E19"/>
          <cell r="F19" t="str">
            <v>90</v>
          </cell>
          <cell r="G19" t="str">
            <v>90</v>
          </cell>
          <cell r="H19"/>
          <cell r="I19" t="str">
            <v>90.0</v>
          </cell>
          <cell r="J19" t="str">
            <v>Xuất Sắc</v>
          </cell>
        </row>
        <row r="20">
          <cell r="A20" t="str">
            <v>28206505116</v>
          </cell>
          <cell r="B20" t="str">
            <v>Đào Thị Thu Trang</v>
          </cell>
          <cell r="C20" t="str">
            <v>25/06/2004</v>
          </cell>
          <cell r="D20" t="str">
            <v>K28CLC-NTQ</v>
          </cell>
          <cell r="E20"/>
          <cell r="F20" t="str">
            <v>80</v>
          </cell>
          <cell r="G20" t="str">
            <v>80</v>
          </cell>
          <cell r="H20"/>
          <cell r="I20" t="str">
            <v>80.0</v>
          </cell>
          <cell r="J20" t="str">
            <v>Tốt</v>
          </cell>
        </row>
        <row r="21">
          <cell r="A21" t="str">
            <v>28216500732</v>
          </cell>
          <cell r="B21" t="str">
            <v>Nguyễn Kiều Thúy Vi</v>
          </cell>
          <cell r="C21" t="str">
            <v>01/01/2004</v>
          </cell>
          <cell r="D21" t="str">
            <v>K28CLC-NTQ</v>
          </cell>
          <cell r="E21"/>
          <cell r="F21" t="str">
            <v>85</v>
          </cell>
          <cell r="G21" t="str">
            <v>90</v>
          </cell>
          <cell r="H21"/>
          <cell r="I21" t="str">
            <v>87.5</v>
          </cell>
          <cell r="J21" t="str">
            <v>Tốt</v>
          </cell>
        </row>
        <row r="22">
          <cell r="A22" t="str">
            <v>28205200895</v>
          </cell>
          <cell r="B22" t="str">
            <v>Trần Thị Thảo Vy</v>
          </cell>
          <cell r="C22" t="str">
            <v>15/05/2004</v>
          </cell>
          <cell r="D22" t="str">
            <v>K28CLC-NTQ</v>
          </cell>
          <cell r="E22"/>
          <cell r="F22" t="str">
            <v>100</v>
          </cell>
          <cell r="G22" t="str">
            <v>100</v>
          </cell>
          <cell r="H22"/>
          <cell r="I22" t="str">
            <v>100.0</v>
          </cell>
          <cell r="J22" t="str">
            <v>Xuất Sắc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6B16-3125-4AA3-AD83-7033784A346E}">
  <dimension ref="A1:P32"/>
  <sheetViews>
    <sheetView tabSelected="1" workbookViewId="0">
      <selection activeCell="A6" sqref="A6:P6"/>
    </sheetView>
  </sheetViews>
  <sheetFormatPr defaultRowHeight="14.5" x14ac:dyDescent="0.35"/>
  <cols>
    <col min="14" max="14" width="10" customWidth="1"/>
  </cols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27" t="s">
        <v>0</v>
      </c>
      <c r="B2" s="27"/>
      <c r="C2" s="27"/>
      <c r="D2" s="28" t="s">
        <v>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5" x14ac:dyDescent="0.35">
      <c r="A3" s="27" t="s">
        <v>2</v>
      </c>
      <c r="B3" s="27"/>
      <c r="C3" s="27"/>
      <c r="D3" s="28" t="s">
        <v>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x14ac:dyDescent="0.35">
      <c r="A4" s="29" t="s">
        <v>4</v>
      </c>
      <c r="B4" s="29"/>
      <c r="C4" s="2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25" t="s">
        <v>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7.5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6</v>
      </c>
      <c r="C9" s="10" t="s">
        <v>60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31" t="s">
        <v>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5.5" x14ac:dyDescent="0.35">
      <c r="A12" s="11" t="s">
        <v>8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30" t="s">
        <v>9</v>
      </c>
      <c r="B14" s="30"/>
      <c r="C14" s="30"/>
      <c r="D14" s="30"/>
      <c r="E14" s="30"/>
      <c r="F14" s="30" t="s">
        <v>10</v>
      </c>
      <c r="G14" s="30"/>
      <c r="H14" s="30"/>
      <c r="I14" s="30"/>
      <c r="J14" s="30"/>
      <c r="K14" s="30"/>
      <c r="L14" s="32" t="s">
        <v>11</v>
      </c>
      <c r="M14" s="32" t="s">
        <v>12</v>
      </c>
      <c r="N14" s="32" t="s">
        <v>13</v>
      </c>
      <c r="O14" s="32" t="s">
        <v>14</v>
      </c>
      <c r="P14" s="32" t="s">
        <v>15</v>
      </c>
    </row>
    <row r="15" spans="1:16" x14ac:dyDescent="0.35">
      <c r="A15" s="30"/>
      <c r="B15" s="30"/>
      <c r="C15" s="30"/>
      <c r="D15" s="30"/>
      <c r="E15" s="30"/>
      <c r="F15" s="30" t="s">
        <v>16</v>
      </c>
      <c r="G15" s="30"/>
      <c r="H15" s="30"/>
      <c r="I15" s="30" t="s">
        <v>17</v>
      </c>
      <c r="J15" s="30"/>
      <c r="K15" s="30"/>
      <c r="L15" s="32"/>
      <c r="M15" s="32"/>
      <c r="N15" s="32"/>
      <c r="O15" s="32"/>
      <c r="P15" s="32"/>
    </row>
    <row r="16" spans="1:16" ht="26" x14ac:dyDescent="0.35">
      <c r="A16" s="17" t="s">
        <v>18</v>
      </c>
      <c r="B16" s="16" t="s">
        <v>19</v>
      </c>
      <c r="C16" s="16" t="s">
        <v>20</v>
      </c>
      <c r="D16" s="18" t="s">
        <v>21</v>
      </c>
      <c r="E16" s="16" t="s">
        <v>22</v>
      </c>
      <c r="F16" s="17" t="s">
        <v>23</v>
      </c>
      <c r="G16" s="17" t="s">
        <v>24</v>
      </c>
      <c r="H16" s="17" t="s">
        <v>25</v>
      </c>
      <c r="I16" s="17" t="s">
        <v>26</v>
      </c>
      <c r="J16" s="17" t="s">
        <v>24</v>
      </c>
      <c r="K16" s="17" t="s">
        <v>25</v>
      </c>
      <c r="L16" s="32"/>
      <c r="M16" s="32"/>
      <c r="N16" s="32"/>
      <c r="O16" s="32"/>
      <c r="P16" s="32"/>
    </row>
    <row r="17" spans="1:16" x14ac:dyDescent="0.35">
      <c r="A17" s="19">
        <v>1</v>
      </c>
      <c r="B17" s="20" t="s">
        <v>27</v>
      </c>
      <c r="C17" s="21" t="s">
        <v>28</v>
      </c>
      <c r="D17" s="22">
        <v>38314</v>
      </c>
      <c r="E17" s="23" t="s">
        <v>29</v>
      </c>
      <c r="F17" s="24">
        <v>19</v>
      </c>
      <c r="G17" s="24">
        <v>8.1199999999999992</v>
      </c>
      <c r="H17" s="24">
        <v>3.57</v>
      </c>
      <c r="I17" s="24">
        <v>18</v>
      </c>
      <c r="J17" s="24">
        <v>8.73</v>
      </c>
      <c r="K17" s="24">
        <v>3.94</v>
      </c>
      <c r="L17" s="19">
        <f t="shared" ref="L17:L32" si="0">IF(F17+I17&gt;0,ROUND((G17*F17+J17*I17)/(I17+F17),2),0)</f>
        <v>8.42</v>
      </c>
      <c r="M17" s="19">
        <f t="shared" ref="M17:M32" si="1">IF(F17+I17&gt;0,ROUND((H17*F17+K17*I17)/(I17+F17),2),0)</f>
        <v>3.75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INDEX([1]Sheet!$A$6:$J$22,MATCH(B17,[1]Sheet!$A$6:$A$22,0),MATCH($O$14,[1]Sheet!$A$6:$J$6,0))</f>
        <v>Xuất Sắc</v>
      </c>
      <c r="P17" s="19"/>
    </row>
    <row r="18" spans="1:16" x14ac:dyDescent="0.35">
      <c r="A18" s="19">
        <f t="shared" ref="A18:A32" si="2">A17+1</f>
        <v>2</v>
      </c>
      <c r="B18" s="20" t="s">
        <v>30</v>
      </c>
      <c r="C18" s="21" t="s">
        <v>31</v>
      </c>
      <c r="D18" s="22">
        <v>38122</v>
      </c>
      <c r="E18" s="23" t="s">
        <v>29</v>
      </c>
      <c r="F18" s="24">
        <v>19</v>
      </c>
      <c r="G18" s="24">
        <v>8.0299999999999994</v>
      </c>
      <c r="H18" s="24">
        <v>3.44</v>
      </c>
      <c r="I18" s="24">
        <v>18</v>
      </c>
      <c r="J18" s="24">
        <v>8.4499999999999993</v>
      </c>
      <c r="K18" s="24">
        <v>3.81</v>
      </c>
      <c r="L18" s="19">
        <f t="shared" si="0"/>
        <v>8.23</v>
      </c>
      <c r="M18" s="19">
        <f t="shared" si="1"/>
        <v>3.62</v>
      </c>
      <c r="N18" s="19" t="str">
        <f t="shared" ref="N18:N32" si="3">IF(M18&gt;=3.68,"Xuất sắc", IF(M18&gt;=3.2, "Giỏi", IF(M18&gt;=2.5, "Khá", IF(M18&gt;=2, "Trung Bình", "Yếu"))))</f>
        <v>Giỏi</v>
      </c>
      <c r="O18" s="19" t="str">
        <f>INDEX([1]Sheet!$A$6:$J$22,MATCH(B18,[1]Sheet!$A$6:$A$22,0),MATCH($O$14,[1]Sheet!$A$6:$J$6,0))</f>
        <v>Xuất Sắc</v>
      </c>
      <c r="P18" s="19"/>
    </row>
    <row r="19" spans="1:16" x14ac:dyDescent="0.35">
      <c r="A19" s="19">
        <f t="shared" si="2"/>
        <v>3</v>
      </c>
      <c r="B19" s="20" t="s">
        <v>32</v>
      </c>
      <c r="C19" s="21" t="s">
        <v>33</v>
      </c>
      <c r="D19" s="22">
        <v>38274</v>
      </c>
      <c r="E19" s="23" t="s">
        <v>29</v>
      </c>
      <c r="F19" s="24">
        <v>17</v>
      </c>
      <c r="G19" s="24">
        <v>7.66</v>
      </c>
      <c r="H19" s="24">
        <v>3.27</v>
      </c>
      <c r="I19" s="24">
        <v>19</v>
      </c>
      <c r="J19" s="24">
        <v>8.23</v>
      </c>
      <c r="K19" s="24">
        <v>3.64</v>
      </c>
      <c r="L19" s="19">
        <f t="shared" si="0"/>
        <v>7.96</v>
      </c>
      <c r="M19" s="19">
        <f t="shared" si="1"/>
        <v>3.47</v>
      </c>
      <c r="N19" s="19" t="str">
        <f t="shared" si="3"/>
        <v>Giỏi</v>
      </c>
      <c r="O19" s="19" t="str">
        <f>INDEX([1]Sheet!$A$6:$J$22,MATCH(B19,[1]Sheet!$A$6:$A$22,0),MATCH($O$14,[1]Sheet!$A$6:$J$6,0))</f>
        <v>Xuất Sắc</v>
      </c>
      <c r="P19" s="19"/>
    </row>
    <row r="20" spans="1:16" x14ac:dyDescent="0.35">
      <c r="A20" s="19">
        <f t="shared" si="2"/>
        <v>4</v>
      </c>
      <c r="B20" s="20" t="s">
        <v>34</v>
      </c>
      <c r="C20" s="21" t="s">
        <v>35</v>
      </c>
      <c r="D20" s="22">
        <v>38212</v>
      </c>
      <c r="E20" s="23" t="s">
        <v>29</v>
      </c>
      <c r="F20" s="24">
        <v>16</v>
      </c>
      <c r="G20" s="24">
        <v>7.59</v>
      </c>
      <c r="H20" s="24">
        <v>3.18</v>
      </c>
      <c r="I20" s="24">
        <v>17</v>
      </c>
      <c r="J20" s="24">
        <v>7.17</v>
      </c>
      <c r="K20" s="24">
        <v>2.97</v>
      </c>
      <c r="L20" s="19">
        <f t="shared" si="0"/>
        <v>7.37</v>
      </c>
      <c r="M20" s="19">
        <f t="shared" si="1"/>
        <v>3.07</v>
      </c>
      <c r="N20" s="19" t="str">
        <f t="shared" si="3"/>
        <v>Khá</v>
      </c>
      <c r="O20" s="19" t="str">
        <f>INDEX([1]Sheet!$A$6:$J$22,MATCH(B20,[1]Sheet!$A$6:$A$22,0),MATCH($O$14,[1]Sheet!$A$6:$J$6,0))</f>
        <v>Xuất Sắc</v>
      </c>
      <c r="P20" s="19"/>
    </row>
    <row r="21" spans="1:16" x14ac:dyDescent="0.35">
      <c r="A21" s="19">
        <f t="shared" si="2"/>
        <v>5</v>
      </c>
      <c r="B21" s="20" t="s">
        <v>36</v>
      </c>
      <c r="C21" s="21" t="s">
        <v>37</v>
      </c>
      <c r="D21" s="22">
        <v>38320</v>
      </c>
      <c r="E21" s="23" t="s">
        <v>29</v>
      </c>
      <c r="F21" s="24">
        <v>15</v>
      </c>
      <c r="G21" s="24">
        <v>7.47</v>
      </c>
      <c r="H21" s="24">
        <v>3.17</v>
      </c>
      <c r="I21" s="24">
        <v>19</v>
      </c>
      <c r="J21" s="24">
        <v>6.59</v>
      </c>
      <c r="K21" s="24">
        <v>2.84</v>
      </c>
      <c r="L21" s="19">
        <f t="shared" si="0"/>
        <v>6.98</v>
      </c>
      <c r="M21" s="19">
        <f t="shared" si="1"/>
        <v>2.99</v>
      </c>
      <c r="N21" s="19" t="str">
        <f t="shared" si="3"/>
        <v>Khá</v>
      </c>
      <c r="O21" s="19" t="str">
        <f>INDEX([1]Sheet!$A$6:$J$22,MATCH(B21,[1]Sheet!$A$6:$A$22,0),MATCH($O$14,[1]Sheet!$A$6:$J$6,0))</f>
        <v>Xuất Sắc</v>
      </c>
      <c r="P21" s="19"/>
    </row>
    <row r="22" spans="1:16" x14ac:dyDescent="0.35">
      <c r="A22" s="19">
        <f t="shared" si="2"/>
        <v>6</v>
      </c>
      <c r="B22" s="20" t="s">
        <v>38</v>
      </c>
      <c r="C22" s="21" t="s">
        <v>39</v>
      </c>
      <c r="D22" s="22">
        <v>38342</v>
      </c>
      <c r="E22" s="23" t="s">
        <v>29</v>
      </c>
      <c r="F22" s="24">
        <v>19</v>
      </c>
      <c r="G22" s="24">
        <v>7.25</v>
      </c>
      <c r="H22" s="24">
        <v>3.06</v>
      </c>
      <c r="I22" s="24">
        <v>19</v>
      </c>
      <c r="J22" s="24">
        <v>7.16</v>
      </c>
      <c r="K22" s="24">
        <v>2.92</v>
      </c>
      <c r="L22" s="19">
        <f t="shared" si="0"/>
        <v>7.21</v>
      </c>
      <c r="M22" s="19">
        <f t="shared" si="1"/>
        <v>2.99</v>
      </c>
      <c r="N22" s="19" t="str">
        <f t="shared" si="3"/>
        <v>Khá</v>
      </c>
      <c r="O22" s="19" t="str">
        <f>INDEX([1]Sheet!$A$6:$J$22,MATCH(B22,[1]Sheet!$A$6:$A$22,0),MATCH($O$14,[1]Sheet!$A$6:$J$6,0))</f>
        <v>Xuất Sắc</v>
      </c>
      <c r="P22" s="19"/>
    </row>
    <row r="23" spans="1:16" x14ac:dyDescent="0.35">
      <c r="A23" s="19">
        <f t="shared" si="2"/>
        <v>7</v>
      </c>
      <c r="B23" s="20" t="s">
        <v>40</v>
      </c>
      <c r="C23" s="21" t="s">
        <v>41</v>
      </c>
      <c r="D23" s="22">
        <v>38316</v>
      </c>
      <c r="E23" s="23" t="s">
        <v>29</v>
      </c>
      <c r="F23" s="24">
        <v>17</v>
      </c>
      <c r="G23" s="24">
        <v>6.86</v>
      </c>
      <c r="H23" s="24">
        <v>2.74</v>
      </c>
      <c r="I23" s="24">
        <v>19</v>
      </c>
      <c r="J23" s="24">
        <v>7.16</v>
      </c>
      <c r="K23" s="24">
        <v>2.96</v>
      </c>
      <c r="L23" s="19">
        <f t="shared" si="0"/>
        <v>7.02</v>
      </c>
      <c r="M23" s="19">
        <f t="shared" si="1"/>
        <v>2.86</v>
      </c>
      <c r="N23" s="19" t="str">
        <f t="shared" si="3"/>
        <v>Khá</v>
      </c>
      <c r="O23" s="19" t="str">
        <f>INDEX([1]Sheet!$A$6:$J$22,MATCH(B23,[1]Sheet!$A$6:$A$22,0),MATCH($O$14,[1]Sheet!$A$6:$J$6,0))</f>
        <v>Xuất Sắc</v>
      </c>
      <c r="P23" s="19"/>
    </row>
    <row r="24" spans="1:16" x14ac:dyDescent="0.35">
      <c r="A24" s="19">
        <f t="shared" si="2"/>
        <v>8</v>
      </c>
      <c r="B24" s="20" t="s">
        <v>42</v>
      </c>
      <c r="C24" s="21" t="s">
        <v>43</v>
      </c>
      <c r="D24" s="22">
        <v>38138</v>
      </c>
      <c r="E24" s="23" t="s">
        <v>29</v>
      </c>
      <c r="F24" s="24">
        <v>19</v>
      </c>
      <c r="G24" s="24">
        <v>6.41</v>
      </c>
      <c r="H24" s="24">
        <v>2.52</v>
      </c>
      <c r="I24" s="24">
        <v>18</v>
      </c>
      <c r="J24" s="24">
        <v>6.18</v>
      </c>
      <c r="K24" s="24">
        <v>2.33</v>
      </c>
      <c r="L24" s="19">
        <f t="shared" si="0"/>
        <v>6.3</v>
      </c>
      <c r="M24" s="19">
        <f t="shared" si="1"/>
        <v>2.4300000000000002</v>
      </c>
      <c r="N24" s="19" t="str">
        <f t="shared" si="3"/>
        <v>Trung Bình</v>
      </c>
      <c r="O24" s="19" t="str">
        <f>INDEX([1]Sheet!$A$6:$J$22,MATCH(B24,[1]Sheet!$A$6:$A$22,0),MATCH($O$14,[1]Sheet!$A$6:$J$6,0))</f>
        <v>Trung Bình</v>
      </c>
      <c r="P24" s="19"/>
    </row>
    <row r="25" spans="1:16" x14ac:dyDescent="0.35">
      <c r="A25" s="19">
        <f t="shared" si="2"/>
        <v>9</v>
      </c>
      <c r="B25" s="20" t="s">
        <v>44</v>
      </c>
      <c r="C25" s="21" t="s">
        <v>45</v>
      </c>
      <c r="D25" s="22">
        <v>37987</v>
      </c>
      <c r="E25" s="23" t="s">
        <v>29</v>
      </c>
      <c r="F25" s="24">
        <v>14</v>
      </c>
      <c r="G25" s="24">
        <v>5.81</v>
      </c>
      <c r="H25" s="24">
        <v>2.15</v>
      </c>
      <c r="I25" s="24">
        <v>16</v>
      </c>
      <c r="J25" s="24">
        <v>5.78</v>
      </c>
      <c r="K25" s="24">
        <v>2.06</v>
      </c>
      <c r="L25" s="19">
        <f t="shared" si="0"/>
        <v>5.79</v>
      </c>
      <c r="M25" s="19">
        <f t="shared" si="1"/>
        <v>2.1</v>
      </c>
      <c r="N25" s="19" t="str">
        <f t="shared" si="3"/>
        <v>Trung Bình</v>
      </c>
      <c r="O25" s="19" t="str">
        <f>INDEX([1]Sheet!$A$6:$J$22,MATCH(B25,[1]Sheet!$A$6:$A$22,0),MATCH($O$14,[1]Sheet!$A$6:$J$6,0))</f>
        <v>Tốt</v>
      </c>
      <c r="P25" s="19"/>
    </row>
    <row r="26" spans="1:16" x14ac:dyDescent="0.35">
      <c r="A26" s="19">
        <f t="shared" si="2"/>
        <v>10</v>
      </c>
      <c r="B26" s="20" t="s">
        <v>46</v>
      </c>
      <c r="C26" s="21" t="s">
        <v>47</v>
      </c>
      <c r="D26" s="22">
        <v>37987</v>
      </c>
      <c r="E26" s="23" t="s">
        <v>29</v>
      </c>
      <c r="F26" s="24">
        <v>19</v>
      </c>
      <c r="G26" s="24">
        <v>5.75</v>
      </c>
      <c r="H26" s="24">
        <v>2.06</v>
      </c>
      <c r="I26" s="24">
        <v>17</v>
      </c>
      <c r="J26" s="24">
        <v>5.81</v>
      </c>
      <c r="K26" s="24">
        <v>2.11</v>
      </c>
      <c r="L26" s="19">
        <f t="shared" si="0"/>
        <v>5.78</v>
      </c>
      <c r="M26" s="19">
        <f t="shared" si="1"/>
        <v>2.08</v>
      </c>
      <c r="N26" s="19" t="str">
        <f t="shared" si="3"/>
        <v>Trung Bình</v>
      </c>
      <c r="O26" s="19" t="str">
        <f>INDEX([1]Sheet!$A$6:$J$22,MATCH(B26,[1]Sheet!$A$6:$A$22,0),MATCH($O$14,[1]Sheet!$A$6:$J$6,0))</f>
        <v>Tốt</v>
      </c>
      <c r="P26" s="19"/>
    </row>
    <row r="27" spans="1:16" x14ac:dyDescent="0.35">
      <c r="A27" s="19">
        <f t="shared" si="2"/>
        <v>11</v>
      </c>
      <c r="B27" s="20" t="s">
        <v>48</v>
      </c>
      <c r="C27" s="21" t="s">
        <v>49</v>
      </c>
      <c r="D27" s="22">
        <v>38163</v>
      </c>
      <c r="E27" s="23" t="s">
        <v>29</v>
      </c>
      <c r="F27" s="24">
        <v>16</v>
      </c>
      <c r="G27" s="24">
        <v>5.01</v>
      </c>
      <c r="H27" s="24">
        <v>1.39</v>
      </c>
      <c r="I27" s="24">
        <v>15</v>
      </c>
      <c r="J27" s="24">
        <v>2.75</v>
      </c>
      <c r="K27" s="24">
        <v>1</v>
      </c>
      <c r="L27" s="19">
        <f t="shared" si="0"/>
        <v>3.92</v>
      </c>
      <c r="M27" s="19">
        <f t="shared" si="1"/>
        <v>1.2</v>
      </c>
      <c r="N27" s="19" t="str">
        <f t="shared" si="3"/>
        <v>Yếu</v>
      </c>
      <c r="O27" s="19" t="str">
        <f>INDEX([1]Sheet!$A$6:$J$22,MATCH(B27,[1]Sheet!$A$6:$A$22,0),MATCH($O$14,[1]Sheet!$A$6:$J$6,0))</f>
        <v>Tốt</v>
      </c>
      <c r="P27" s="19"/>
    </row>
    <row r="28" spans="1:16" x14ac:dyDescent="0.35">
      <c r="A28" s="19">
        <f t="shared" si="2"/>
        <v>12</v>
      </c>
      <c r="B28" s="20" t="s">
        <v>50</v>
      </c>
      <c r="C28" s="21" t="s">
        <v>51</v>
      </c>
      <c r="D28" s="22">
        <v>38094</v>
      </c>
      <c r="E28" s="23" t="s">
        <v>29</v>
      </c>
      <c r="F28" s="24">
        <v>19</v>
      </c>
      <c r="G28" s="24">
        <v>4.96</v>
      </c>
      <c r="H28" s="24">
        <v>1.4</v>
      </c>
      <c r="I28" s="24">
        <v>17</v>
      </c>
      <c r="J28" s="24">
        <v>3.9</v>
      </c>
      <c r="K28" s="24">
        <v>0.96</v>
      </c>
      <c r="L28" s="19">
        <f t="shared" si="0"/>
        <v>4.46</v>
      </c>
      <c r="M28" s="19">
        <f t="shared" si="1"/>
        <v>1.19</v>
      </c>
      <c r="N28" s="19" t="str">
        <f t="shared" si="3"/>
        <v>Yếu</v>
      </c>
      <c r="O28" s="19" t="str">
        <f>INDEX([1]Sheet!$A$6:$J$22,MATCH(B28,[1]Sheet!$A$6:$A$22,0),MATCH($O$14,[1]Sheet!$A$6:$J$6,0))</f>
        <v>Tốt</v>
      </c>
      <c r="P28" s="19"/>
    </row>
    <row r="29" spans="1:16" x14ac:dyDescent="0.35">
      <c r="A29" s="19">
        <f t="shared" si="2"/>
        <v>13</v>
      </c>
      <c r="B29" s="20" t="s">
        <v>52</v>
      </c>
      <c r="C29" s="21" t="s">
        <v>53</v>
      </c>
      <c r="D29" s="22">
        <v>38113</v>
      </c>
      <c r="E29" s="23" t="s">
        <v>29</v>
      </c>
      <c r="F29" s="24">
        <v>10</v>
      </c>
      <c r="G29" s="24">
        <v>5.53</v>
      </c>
      <c r="H29" s="24">
        <v>1.76</v>
      </c>
      <c r="I29" s="24">
        <v>6</v>
      </c>
      <c r="J29" s="24">
        <v>0</v>
      </c>
      <c r="K29" s="24">
        <v>0</v>
      </c>
      <c r="L29" s="19">
        <f t="shared" si="0"/>
        <v>3.46</v>
      </c>
      <c r="M29" s="19">
        <f t="shared" si="1"/>
        <v>1.1000000000000001</v>
      </c>
      <c r="N29" s="19" t="str">
        <f t="shared" si="3"/>
        <v>Yếu</v>
      </c>
      <c r="O29" s="19" t="str">
        <f>INDEX([1]Sheet!$A$6:$J$22,MATCH(B29,[1]Sheet!$A$6:$A$22,0),MATCH($O$14,[1]Sheet!$A$6:$J$6,0))</f>
        <v>Tốt</v>
      </c>
      <c r="P29" s="19"/>
    </row>
    <row r="30" spans="1:16" x14ac:dyDescent="0.35">
      <c r="A30" s="19">
        <f t="shared" si="2"/>
        <v>14</v>
      </c>
      <c r="B30" s="20" t="s">
        <v>54</v>
      </c>
      <c r="C30" s="21" t="s">
        <v>55</v>
      </c>
      <c r="D30" s="22">
        <v>38042</v>
      </c>
      <c r="E30" s="23" t="s">
        <v>29</v>
      </c>
      <c r="F30" s="24">
        <v>13</v>
      </c>
      <c r="G30" s="24">
        <v>4.66</v>
      </c>
      <c r="H30" s="24">
        <v>0.97</v>
      </c>
      <c r="I30" s="24">
        <v>16</v>
      </c>
      <c r="J30" s="24">
        <v>4.0199999999999996</v>
      </c>
      <c r="K30" s="24">
        <v>1.08</v>
      </c>
      <c r="L30" s="19">
        <f t="shared" si="0"/>
        <v>4.3099999999999996</v>
      </c>
      <c r="M30" s="19">
        <f t="shared" si="1"/>
        <v>1.03</v>
      </c>
      <c r="N30" s="19" t="str">
        <f t="shared" si="3"/>
        <v>Yếu</v>
      </c>
      <c r="O30" s="19" t="str">
        <f>INDEX([1]Sheet!$A$6:$J$22,MATCH(B30,[1]Sheet!$A$6:$A$22,0),MATCH($O$14,[1]Sheet!$A$6:$J$6,0))</f>
        <v>Tốt</v>
      </c>
      <c r="P30" s="19"/>
    </row>
    <row r="31" spans="1:16" x14ac:dyDescent="0.35">
      <c r="A31" s="19">
        <f t="shared" si="2"/>
        <v>15</v>
      </c>
      <c r="B31" s="20" t="s">
        <v>56</v>
      </c>
      <c r="C31" s="21" t="s">
        <v>57</v>
      </c>
      <c r="D31" s="22">
        <v>38153</v>
      </c>
      <c r="E31" s="23" t="s">
        <v>29</v>
      </c>
      <c r="F31" s="24">
        <v>16</v>
      </c>
      <c r="G31" s="24">
        <v>1.52</v>
      </c>
      <c r="H31" s="24">
        <v>0.41</v>
      </c>
      <c r="I31" s="24">
        <v>18</v>
      </c>
      <c r="J31" s="24">
        <v>3.25</v>
      </c>
      <c r="K31" s="24">
        <v>1.1599999999999999</v>
      </c>
      <c r="L31" s="19">
        <f t="shared" si="0"/>
        <v>2.44</v>
      </c>
      <c r="M31" s="19">
        <f t="shared" si="1"/>
        <v>0.81</v>
      </c>
      <c r="N31" s="19" t="str">
        <f t="shared" si="3"/>
        <v>Yếu</v>
      </c>
      <c r="O31" s="19" t="str">
        <f>INDEX([1]Sheet!$A$6:$J$22,MATCH(B31,[1]Sheet!$A$6:$A$22,0),MATCH($O$14,[1]Sheet!$A$6:$J$6,0))</f>
        <v>Tốt</v>
      </c>
      <c r="P31" s="19"/>
    </row>
    <row r="32" spans="1:16" x14ac:dyDescent="0.35">
      <c r="A32" s="19">
        <f t="shared" si="2"/>
        <v>16</v>
      </c>
      <c r="B32" s="20" t="s">
        <v>58</v>
      </c>
      <c r="C32" s="21" t="s">
        <v>59</v>
      </c>
      <c r="D32" s="22">
        <v>38180</v>
      </c>
      <c r="E32" s="23" t="s">
        <v>29</v>
      </c>
      <c r="F32" s="24">
        <v>17</v>
      </c>
      <c r="G32" s="24">
        <v>0.02</v>
      </c>
      <c r="H32" s="24">
        <v>0</v>
      </c>
      <c r="I32" s="24">
        <v>15</v>
      </c>
      <c r="J32" s="24">
        <v>0.59</v>
      </c>
      <c r="K32" s="24">
        <v>0.27</v>
      </c>
      <c r="L32" s="19">
        <f t="shared" si="0"/>
        <v>0.28999999999999998</v>
      </c>
      <c r="M32" s="19">
        <f t="shared" si="1"/>
        <v>0.13</v>
      </c>
      <c r="N32" s="19" t="str">
        <f t="shared" si="3"/>
        <v>Yếu</v>
      </c>
      <c r="O32" s="19" t="str">
        <f>INDEX([1]Sheet!$A$6:$J$22,MATCH(B32,[1]Sheet!$A$6:$A$22,0),MATCH($O$14,[1]Sheet!$A$6:$J$6,0))</f>
        <v>Khá</v>
      </c>
      <c r="P32" s="19"/>
    </row>
  </sheetData>
  <mergeCells count="17"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  <mergeCell ref="A6:P6"/>
    <mergeCell ref="A2:C2"/>
    <mergeCell ref="D2:P2"/>
    <mergeCell ref="A3:C3"/>
    <mergeCell ref="D3:P3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2025-09-29T01:09:52Z</dcterms:created>
  <dcterms:modified xsi:type="dcterms:W3CDTF">2025-09-29T01:30:27Z</dcterms:modified>
</cp:coreProperties>
</file>