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SLIDE NGỮ ÂM\"/>
    </mc:Choice>
  </mc:AlternateContent>
  <xr:revisionPtr revIDLastSave="0" documentId="13_ncr:1_{66723866-552E-4AE7-87BD-B6A0FDEAF7F2}" xr6:coauthVersionLast="47" xr6:coauthVersionMax="47" xr10:uidLastSave="{00000000-0000-0000-0000-000000000000}"/>
  <bookViews>
    <workbookView xWindow="-110" yWindow="-110" windowWidth="19420" windowHeight="11500" xr2:uid="{E00AA245-3D2C-40BB-8743-4BE57274E11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M25" i="1"/>
  <c r="N25" i="1" s="1"/>
  <c r="L25" i="1"/>
  <c r="O24" i="1"/>
  <c r="M24" i="1"/>
  <c r="N24" i="1" s="1"/>
  <c r="L24" i="1"/>
  <c r="O23" i="1"/>
  <c r="M23" i="1"/>
  <c r="N23" i="1" s="1"/>
  <c r="L23" i="1"/>
  <c r="O22" i="1"/>
  <c r="N22" i="1"/>
  <c r="M22" i="1"/>
  <c r="L22" i="1"/>
  <c r="O21" i="1"/>
  <c r="N21" i="1"/>
  <c r="M21" i="1"/>
  <c r="L21" i="1"/>
  <c r="O20" i="1"/>
  <c r="M20" i="1"/>
  <c r="N20" i="1" s="1"/>
  <c r="L20" i="1"/>
  <c r="A20" i="1"/>
  <c r="A21" i="1" s="1"/>
  <c r="A22" i="1" s="1"/>
  <c r="A23" i="1" s="1"/>
  <c r="A24" i="1" s="1"/>
  <c r="A25" i="1" s="1"/>
  <c r="O19" i="1"/>
  <c r="M19" i="1"/>
  <c r="N19" i="1" s="1"/>
  <c r="L19" i="1"/>
  <c r="A19" i="1"/>
  <c r="O18" i="1"/>
  <c r="N18" i="1"/>
  <c r="M18" i="1"/>
  <c r="L18" i="1"/>
  <c r="A18" i="1"/>
  <c r="O17" i="1"/>
  <c r="M17" i="1"/>
  <c r="N17" i="1" s="1"/>
  <c r="L17" i="1"/>
</calcChain>
</file>

<file path=xl/sharedStrings.xml><?xml version="1.0" encoding="utf-8"?>
<sst xmlns="http://schemas.openxmlformats.org/spreadsheetml/2006/main" count="57" uniqueCount="47">
  <si>
    <t xml:space="preserve"> ĐẠI HỌC DUY TÂN</t>
  </si>
  <si>
    <t>CỘNG HÒA XÃ HỘI CHỦ NGHĨA VIỆT NAM</t>
  </si>
  <si>
    <t>TRƯỜNG NGÔN NGỮ - XHNV</t>
  </si>
  <si>
    <t>Độc lập - Tự do - Hạnh phúc</t>
  </si>
  <si>
    <t>KHOA TIẾNG TRUNG</t>
  </si>
  <si>
    <t>KẾT QUẢ HỌC TẬP NĂM HỌC 2024-2025</t>
  </si>
  <si>
    <t xml:space="preserve">Kính gửi: </t>
  </si>
  <si>
    <t xml:space="preserve">        Thực hiện Thông báo số      / TB-ĐHDT ngày    /09/2025 của Giám đốc Đại học Duy Tân , Khoa Tiếng Trung đã tiến hành họp xét và lập danh sách cụ thể </t>
  </si>
  <si>
    <t>như sau:</t>
  </si>
  <si>
    <t>Thông tin Sinh viên</t>
  </si>
  <si>
    <t>Kết quả học tập cả năm 2024-2025</t>
  </si>
  <si>
    <t>Điểm TB năm học  (Thang 10)</t>
  </si>
  <si>
    <t>Điểm TB năm học  (Thang 4)</t>
  </si>
  <si>
    <t>Xếp loại học tập cả năm</t>
  </si>
  <si>
    <t>Xếp loại rèn luyện cả năm</t>
  </si>
  <si>
    <t>Ghi chú</t>
  </si>
  <si>
    <t xml:space="preserve">Học Kỳ I </t>
  </si>
  <si>
    <t xml:space="preserve">Học Kỳ II </t>
  </si>
  <si>
    <t>STT</t>
  </si>
  <si>
    <t>Mã Sinh viên</t>
  </si>
  <si>
    <t>Họ &amp; Tên</t>
  </si>
  <si>
    <t>Ngày Sinh</t>
  </si>
  <si>
    <t>Lớp</t>
  </si>
  <si>
    <t>Số TC</t>
  </si>
  <si>
    <t>TB Thang 10</t>
  </si>
  <si>
    <t>TB Thang 4</t>
  </si>
  <si>
    <t xml:space="preserve">Số TC </t>
  </si>
  <si>
    <t>29206524183</t>
  </si>
  <si>
    <t>Nguyễn Thị Hồng Duyên</t>
  </si>
  <si>
    <t>K29HP-NTQ</t>
  </si>
  <si>
    <t>29206552813</t>
  </si>
  <si>
    <t>Phạm Thị Thảo Nhi</t>
  </si>
  <si>
    <t>29206500118</t>
  </si>
  <si>
    <t>Trần Thị Thủy</t>
  </si>
  <si>
    <t>29209535096</t>
  </si>
  <si>
    <t>Nguyễn Thị Mỹ Quyên</t>
  </si>
  <si>
    <t>29206223278</t>
  </si>
  <si>
    <t>Lê Ngọc Thảo My</t>
  </si>
  <si>
    <t>29206759212</t>
  </si>
  <si>
    <t>Phạm Lê Mai Quỳnh</t>
  </si>
  <si>
    <t>29208063139</t>
  </si>
  <si>
    <t>Lưu Nguyễn Yến Nhi</t>
  </si>
  <si>
    <t>29206559246</t>
  </si>
  <si>
    <t>Trần Hồ Trung Như</t>
  </si>
  <si>
    <t>29206538812</t>
  </si>
  <si>
    <t>Phan Thị Phương Thảo</t>
  </si>
  <si>
    <t>Ban Giám đốc 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</si>
</sst>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ahoma"/>
      <family val="2"/>
    </font>
    <font>
      <sz val="8"/>
      <color rgb="FF000000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3" borderId="2" xfId="0" applyFont="1" applyFill="1" applyBorder="1" applyAlignment="1">
      <alignment horizontal="left" vertical="center" readingOrder="1"/>
    </xf>
    <xf numFmtId="49" fontId="10" fillId="3" borderId="1" xfId="0" applyNumberFormat="1" applyFont="1" applyFill="1" applyBorder="1" applyAlignment="1">
      <alignment horizontal="left" vertical="center" readingOrder="1"/>
    </xf>
    <xf numFmtId="14" fontId="10" fillId="3" borderId="1" xfId="0" applyNumberFormat="1" applyFont="1" applyFill="1" applyBorder="1" applyAlignment="1">
      <alignment horizontal="left" vertical="center" readingOrder="1"/>
    </xf>
    <xf numFmtId="0" fontId="11" fillId="0" borderId="1" xfId="0" applyFont="1" applyBorder="1"/>
    <xf numFmtId="0" fontId="12" fillId="3" borderId="1" xfId="0" applyFont="1" applyFill="1" applyBorder="1" applyAlignment="1">
      <alignment horizontal="center" vertical="center" readingOrder="1"/>
    </xf>
    <xf numFmtId="0" fontId="8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left" vertical="center" readingOrder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4</xdr:row>
      <xdr:rowOff>0</xdr:rowOff>
    </xdr:from>
    <xdr:to>
      <xdr:col>2</xdr:col>
      <xdr:colOff>781050</xdr:colOff>
      <xdr:row>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4AE9EFF-CB94-46E8-ABFC-8FC946145B07}"/>
            </a:ext>
          </a:extLst>
        </xdr:cNvPr>
        <xdr:cNvCxnSpPr/>
      </xdr:nvCxnSpPr>
      <xdr:spPr>
        <a:xfrm>
          <a:off x="952500" y="768350"/>
          <a:ext cx="876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584056</xdr:colOff>
      <xdr:row>3</xdr:row>
      <xdr:rowOff>9525</xdr:rowOff>
    </xdr:from>
    <xdr:to>
      <xdr:col>10</xdr:col>
      <xdr:colOff>393556</xdr:colOff>
      <xdr:row>3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E58796C-4212-47EA-92A7-0DB0C1247535}"/>
            </a:ext>
          </a:extLst>
        </xdr:cNvPr>
        <xdr:cNvCxnSpPr/>
      </xdr:nvCxnSpPr>
      <xdr:spPr>
        <a:xfrm>
          <a:off x="4851256" y="587375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29%20-%20Ti&#7871;ng%20Trung%20(&#272;&#7841;i%20H&#7885;c%20-%20HP).xlsx" TargetMode="External"/><Relationship Id="rId1" Type="http://schemas.openxmlformats.org/officeDocument/2006/relationships/externalLinkPath" Target="K-29%20-%20Ti&#7871;ng%20Trung%20(&#272;&#7841;i%20H&#7885;c%20-%20HP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29206524183</v>
          </cell>
          <cell r="B7" t="str">
            <v>Nguyễn Thị Hồng Duyên</v>
          </cell>
          <cell r="C7" t="str">
            <v>09/09/2000</v>
          </cell>
          <cell r="D7" t="str">
            <v>K29HP-NTQ</v>
          </cell>
          <cell r="E7"/>
          <cell r="F7" t="str">
            <v>90</v>
          </cell>
          <cell r="G7" t="str">
            <v>90</v>
          </cell>
          <cell r="H7"/>
          <cell r="I7" t="str">
            <v>90.0</v>
          </cell>
          <cell r="J7" t="str">
            <v>Xuất Sắc</v>
          </cell>
        </row>
        <row r="8">
          <cell r="A8" t="str">
            <v>29206223278</v>
          </cell>
          <cell r="B8" t="str">
            <v>Lê Ngọc Thảo My</v>
          </cell>
          <cell r="C8" t="str">
            <v>30/10/2005</v>
          </cell>
          <cell r="D8" t="str">
            <v>K29HP-NTQ</v>
          </cell>
          <cell r="E8"/>
          <cell r="F8" t="str">
            <v>83</v>
          </cell>
          <cell r="G8" t="str">
            <v>85</v>
          </cell>
          <cell r="H8"/>
          <cell r="I8" t="str">
            <v>84.0</v>
          </cell>
          <cell r="J8" t="str">
            <v>Tốt</v>
          </cell>
        </row>
        <row r="9">
          <cell r="A9" t="str">
            <v>29206552813</v>
          </cell>
          <cell r="B9" t="str">
            <v>Phạm Thị Thảo Nhi</v>
          </cell>
          <cell r="C9" t="str">
            <v>22/06/2005</v>
          </cell>
          <cell r="D9" t="str">
            <v>K29HP-NTQ</v>
          </cell>
          <cell r="E9"/>
          <cell r="F9" t="str">
            <v>86</v>
          </cell>
          <cell r="G9" t="str">
            <v>90</v>
          </cell>
          <cell r="H9"/>
          <cell r="I9" t="str">
            <v>88.0</v>
          </cell>
          <cell r="J9" t="str">
            <v>Tốt</v>
          </cell>
        </row>
        <row r="10">
          <cell r="A10" t="str">
            <v>29208063139</v>
          </cell>
          <cell r="B10" t="str">
            <v>Lưu Nguyễn Yến Nhi</v>
          </cell>
          <cell r="C10" t="str">
            <v>23/10/2005</v>
          </cell>
          <cell r="D10" t="str">
            <v>K29HP-NTQ</v>
          </cell>
          <cell r="E10"/>
          <cell r="F10" t="str">
            <v>80</v>
          </cell>
          <cell r="G10" t="str">
            <v>83</v>
          </cell>
          <cell r="H10"/>
          <cell r="I10" t="str">
            <v>81.5</v>
          </cell>
          <cell r="J10" t="str">
            <v>Tốt</v>
          </cell>
        </row>
        <row r="11">
          <cell r="A11" t="str">
            <v>29206559246</v>
          </cell>
          <cell r="B11" t="str">
            <v>Trần Hồ Trung Như</v>
          </cell>
          <cell r="C11" t="str">
            <v>06/11/2005</v>
          </cell>
          <cell r="D11" t="str">
            <v>K29HP-NTQ</v>
          </cell>
          <cell r="E11"/>
          <cell r="F11" t="str">
            <v>76</v>
          </cell>
          <cell r="G11" t="str">
            <v>83</v>
          </cell>
          <cell r="H11"/>
          <cell r="I11" t="str">
            <v>79.5</v>
          </cell>
          <cell r="J11" t="str">
            <v>Khá</v>
          </cell>
        </row>
        <row r="12">
          <cell r="A12" t="str">
            <v>29209535096</v>
          </cell>
          <cell r="B12" t="str">
            <v>Nguyễn Thị Mỹ Quyên</v>
          </cell>
          <cell r="C12" t="str">
            <v>10/09/2004</v>
          </cell>
          <cell r="D12" t="str">
            <v>K29HP-NTQ</v>
          </cell>
          <cell r="E12"/>
          <cell r="F12" t="str">
            <v>100</v>
          </cell>
          <cell r="G12" t="str">
            <v>100</v>
          </cell>
          <cell r="H12"/>
          <cell r="I12" t="str">
            <v>100.0</v>
          </cell>
          <cell r="J12" t="str">
            <v>Xuất Sắc</v>
          </cell>
        </row>
        <row r="13">
          <cell r="A13" t="str">
            <v>29206759212</v>
          </cell>
          <cell r="B13" t="str">
            <v>Phạm Lê Mai Quỳnh</v>
          </cell>
          <cell r="C13" t="str">
            <v>10/01/2005</v>
          </cell>
          <cell r="D13" t="str">
            <v>K29HP-NTQ</v>
          </cell>
          <cell r="E13"/>
          <cell r="F13" t="str">
            <v>81</v>
          </cell>
          <cell r="G13" t="str">
            <v>85</v>
          </cell>
          <cell r="H13"/>
          <cell r="I13" t="str">
            <v>83.0</v>
          </cell>
          <cell r="J13" t="str">
            <v>Tốt</v>
          </cell>
        </row>
        <row r="14">
          <cell r="A14" t="str">
            <v>29206538812</v>
          </cell>
          <cell r="B14" t="str">
            <v>Phan Thị Phương Thảo</v>
          </cell>
          <cell r="C14" t="str">
            <v>24/03/2004</v>
          </cell>
          <cell r="D14" t="str">
            <v>K29HP-NTQ</v>
          </cell>
          <cell r="E14"/>
          <cell r="F14" t="str">
            <v>94</v>
          </cell>
          <cell r="G14" t="str">
            <v>95</v>
          </cell>
          <cell r="H14"/>
          <cell r="I14" t="str">
            <v>94.5</v>
          </cell>
          <cell r="J14" t="str">
            <v>Xuất Sắc</v>
          </cell>
        </row>
        <row r="15">
          <cell r="A15" t="str">
            <v>29206500118</v>
          </cell>
          <cell r="B15" t="str">
            <v>Trần Thị Thủy</v>
          </cell>
          <cell r="C15" t="str">
            <v>10/02/2005</v>
          </cell>
          <cell r="D15" t="str">
            <v>K29HP-NTQ</v>
          </cell>
          <cell r="E15"/>
          <cell r="F15" t="str">
            <v>80</v>
          </cell>
          <cell r="G15" t="str">
            <v>90</v>
          </cell>
          <cell r="H15"/>
          <cell r="I15" t="str">
            <v>85.0</v>
          </cell>
          <cell r="J15" t="str">
            <v>Tốt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19B1B-EB74-42DA-8889-3969C9AC7CD3}">
  <dimension ref="A1:P25"/>
  <sheetViews>
    <sheetView tabSelected="1" workbookViewId="0">
      <selection activeCell="O5" sqref="O5"/>
    </sheetView>
  </sheetViews>
  <sheetFormatPr defaultRowHeight="14.5" x14ac:dyDescent="0.35"/>
  <sheetData>
    <row r="1" spans="1:16" x14ac:dyDescent="0.35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5" x14ac:dyDescent="0.35">
      <c r="A2" s="31" t="s">
        <v>0</v>
      </c>
      <c r="B2" s="31"/>
      <c r="C2" s="31"/>
      <c r="D2" s="32" t="s">
        <v>1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.5" x14ac:dyDescent="0.35">
      <c r="A3" s="31" t="s">
        <v>2</v>
      </c>
      <c r="B3" s="31"/>
      <c r="C3" s="31"/>
      <c r="D3" s="32" t="s">
        <v>3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15" x14ac:dyDescent="0.35">
      <c r="A4" s="33" t="s">
        <v>4</v>
      </c>
      <c r="B4" s="33"/>
      <c r="C4" s="3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.5" x14ac:dyDescent="0.35">
      <c r="A5" s="6"/>
      <c r="B5" s="4"/>
      <c r="C5" s="6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x14ac:dyDescent="0.4">
      <c r="A6" s="28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7.5" x14ac:dyDescent="0.3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17.5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5" x14ac:dyDescent="0.35">
      <c r="A9" s="9"/>
      <c r="B9" s="9" t="s">
        <v>6</v>
      </c>
      <c r="C9" s="10" t="s">
        <v>46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5.5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15.5" x14ac:dyDescent="0.35">
      <c r="A11" s="29" t="s">
        <v>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15.5" x14ac:dyDescent="0.35">
      <c r="A12" s="11" t="s">
        <v>8</v>
      </c>
      <c r="B12" s="1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6.5" x14ac:dyDescent="0.35">
      <c r="A13" s="13"/>
      <c r="B13" s="13"/>
      <c r="C13" s="14"/>
      <c r="D13" s="1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35">
      <c r="A14" s="27" t="s">
        <v>9</v>
      </c>
      <c r="B14" s="27"/>
      <c r="C14" s="27"/>
      <c r="D14" s="27"/>
      <c r="E14" s="27"/>
      <c r="F14" s="27" t="s">
        <v>10</v>
      </c>
      <c r="G14" s="27"/>
      <c r="H14" s="27"/>
      <c r="I14" s="27"/>
      <c r="J14" s="27"/>
      <c r="K14" s="27"/>
      <c r="L14" s="30" t="s">
        <v>11</v>
      </c>
      <c r="M14" s="30" t="s">
        <v>12</v>
      </c>
      <c r="N14" s="30" t="s">
        <v>13</v>
      </c>
      <c r="O14" s="30" t="s">
        <v>14</v>
      </c>
      <c r="P14" s="30" t="s">
        <v>15</v>
      </c>
    </row>
    <row r="15" spans="1:16" x14ac:dyDescent="0.35">
      <c r="A15" s="27"/>
      <c r="B15" s="27"/>
      <c r="C15" s="27"/>
      <c r="D15" s="27"/>
      <c r="E15" s="27"/>
      <c r="F15" s="27" t="s">
        <v>16</v>
      </c>
      <c r="G15" s="27"/>
      <c r="H15" s="27"/>
      <c r="I15" s="27" t="s">
        <v>17</v>
      </c>
      <c r="J15" s="27"/>
      <c r="K15" s="27"/>
      <c r="L15" s="30"/>
      <c r="M15" s="30"/>
      <c r="N15" s="30"/>
      <c r="O15" s="30"/>
      <c r="P15" s="30"/>
    </row>
    <row r="16" spans="1:16" ht="26" x14ac:dyDescent="0.35">
      <c r="A16" s="17" t="s">
        <v>18</v>
      </c>
      <c r="B16" s="16" t="s">
        <v>19</v>
      </c>
      <c r="C16" s="16" t="s">
        <v>20</v>
      </c>
      <c r="D16" s="18" t="s">
        <v>21</v>
      </c>
      <c r="E16" s="16" t="s">
        <v>22</v>
      </c>
      <c r="F16" s="17" t="s">
        <v>23</v>
      </c>
      <c r="G16" s="17" t="s">
        <v>24</v>
      </c>
      <c r="H16" s="17" t="s">
        <v>25</v>
      </c>
      <c r="I16" s="17" t="s">
        <v>26</v>
      </c>
      <c r="J16" s="17" t="s">
        <v>24</v>
      </c>
      <c r="K16" s="17" t="s">
        <v>25</v>
      </c>
      <c r="L16" s="30"/>
      <c r="M16" s="30"/>
      <c r="N16" s="30"/>
      <c r="O16" s="30"/>
      <c r="P16" s="30"/>
    </row>
    <row r="17" spans="1:16" x14ac:dyDescent="0.35">
      <c r="A17" s="19">
        <v>1</v>
      </c>
      <c r="B17" s="20" t="s">
        <v>27</v>
      </c>
      <c r="C17" s="21" t="s">
        <v>28</v>
      </c>
      <c r="D17" s="22">
        <v>36778</v>
      </c>
      <c r="E17" s="23" t="s">
        <v>29</v>
      </c>
      <c r="F17" s="24">
        <v>17</v>
      </c>
      <c r="G17" s="24">
        <v>9.23</v>
      </c>
      <c r="H17" s="24">
        <v>3.94</v>
      </c>
      <c r="I17" s="25">
        <v>18</v>
      </c>
      <c r="J17" s="25">
        <v>9.07</v>
      </c>
      <c r="K17" s="25">
        <v>3.91</v>
      </c>
      <c r="L17" s="19">
        <f t="shared" ref="L17:L25" si="0">IF(F17+I17&gt;0,ROUND((G17*F17+J17*I17)/(I17+F17),2),0)</f>
        <v>9.15</v>
      </c>
      <c r="M17" s="19">
        <f t="shared" ref="M17:M25" si="1">IF(F17+I17&gt;0,ROUND((H17*F17+K17*I17)/(I17+F17),2),0)</f>
        <v>3.92</v>
      </c>
      <c r="N17" s="19" t="str">
        <f>IF(M17&gt;=3.68,"Xuất sắc", IF(M17&gt;=3.2, "Giỏi", IF(M17&gt;=2.5, "Khá", IF(M17&gt;=2, "Trung Bình", "Yếu"))))</f>
        <v>Xuất sắc</v>
      </c>
      <c r="O17" s="19" t="str">
        <f>INDEX([1]Sheet!$A$6:$J$15,MATCH(B17,[1]Sheet!$A$6:$A$15,0),MATCH($O$14,[1]Sheet!$A$6:$J$6,0))</f>
        <v>Xuất Sắc</v>
      </c>
      <c r="P17" s="19"/>
    </row>
    <row r="18" spans="1:16" x14ac:dyDescent="0.35">
      <c r="A18" s="19">
        <f>A17+1</f>
        <v>2</v>
      </c>
      <c r="B18" s="20" t="s">
        <v>30</v>
      </c>
      <c r="C18" s="21" t="s">
        <v>31</v>
      </c>
      <c r="D18" s="22">
        <v>38525</v>
      </c>
      <c r="E18" s="23" t="s">
        <v>29</v>
      </c>
      <c r="F18" s="24">
        <v>17</v>
      </c>
      <c r="G18" s="24">
        <v>8.75</v>
      </c>
      <c r="H18" s="24">
        <v>3.78</v>
      </c>
      <c r="I18" s="25">
        <v>18</v>
      </c>
      <c r="J18" s="25">
        <v>8.7899999999999991</v>
      </c>
      <c r="K18" s="25">
        <v>3.81</v>
      </c>
      <c r="L18" s="19">
        <f t="shared" si="0"/>
        <v>8.77</v>
      </c>
      <c r="M18" s="19">
        <f t="shared" si="1"/>
        <v>3.8</v>
      </c>
      <c r="N18" s="19" t="str">
        <f t="shared" ref="N18:N25" si="2">IF(M18&gt;=3.68,"Xuất sắc", IF(M18&gt;=3.2, "Giỏi", IF(M18&gt;=2.5, "Khá", IF(M18&gt;=2, "Trung Bình", "Yếu"))))</f>
        <v>Xuất sắc</v>
      </c>
      <c r="O18" s="19" t="str">
        <f>INDEX([1]Sheet!$A$6:$J$15,MATCH(B18,[1]Sheet!$A$6:$A$15,0),MATCH($O$14,[1]Sheet!$A$6:$J$6,0))</f>
        <v>Tốt</v>
      </c>
      <c r="P18" s="19"/>
    </row>
    <row r="19" spans="1:16" x14ac:dyDescent="0.35">
      <c r="A19" s="19">
        <f t="shared" ref="A19:A25" si="3">A18+1</f>
        <v>3</v>
      </c>
      <c r="B19" s="20" t="s">
        <v>32</v>
      </c>
      <c r="C19" s="21" t="s">
        <v>33</v>
      </c>
      <c r="D19" s="22">
        <v>38393</v>
      </c>
      <c r="E19" s="23" t="s">
        <v>29</v>
      </c>
      <c r="F19" s="24">
        <v>17</v>
      </c>
      <c r="G19" s="24">
        <v>8.4600000000000009</v>
      </c>
      <c r="H19" s="24">
        <v>3.7</v>
      </c>
      <c r="I19" s="25">
        <v>18</v>
      </c>
      <c r="J19" s="25">
        <v>8.65</v>
      </c>
      <c r="K19" s="25">
        <v>3.79</v>
      </c>
      <c r="L19" s="19">
        <f t="shared" si="0"/>
        <v>8.56</v>
      </c>
      <c r="M19" s="19">
        <f t="shared" si="1"/>
        <v>3.75</v>
      </c>
      <c r="N19" s="19" t="str">
        <f t="shared" si="2"/>
        <v>Xuất sắc</v>
      </c>
      <c r="O19" s="19" t="str">
        <f>INDEX([1]Sheet!$A$6:$J$15,MATCH(B19,[1]Sheet!$A$6:$A$15,0),MATCH($O$14,[1]Sheet!$A$6:$J$6,0))</f>
        <v>Tốt</v>
      </c>
      <c r="P19" s="19"/>
    </row>
    <row r="20" spans="1:16" x14ac:dyDescent="0.35">
      <c r="A20" s="19">
        <f t="shared" si="3"/>
        <v>4</v>
      </c>
      <c r="B20" s="20" t="s">
        <v>34</v>
      </c>
      <c r="C20" s="21" t="s">
        <v>35</v>
      </c>
      <c r="D20" s="22">
        <v>38240</v>
      </c>
      <c r="E20" s="23" t="s">
        <v>29</v>
      </c>
      <c r="F20" s="24">
        <v>17</v>
      </c>
      <c r="G20" s="24">
        <v>8.19</v>
      </c>
      <c r="H20" s="24">
        <v>3.53</v>
      </c>
      <c r="I20" s="25">
        <v>18</v>
      </c>
      <c r="J20" s="25">
        <v>8.2799999999999994</v>
      </c>
      <c r="K20" s="25">
        <v>3.64</v>
      </c>
      <c r="L20" s="19">
        <f t="shared" si="0"/>
        <v>8.24</v>
      </c>
      <c r="M20" s="19">
        <f t="shared" si="1"/>
        <v>3.59</v>
      </c>
      <c r="N20" s="19" t="str">
        <f t="shared" si="2"/>
        <v>Giỏi</v>
      </c>
      <c r="O20" s="19" t="str">
        <f>INDEX([1]Sheet!$A$6:$J$15,MATCH(B20,[1]Sheet!$A$6:$A$15,0),MATCH($O$14,[1]Sheet!$A$6:$J$6,0))</f>
        <v>Xuất Sắc</v>
      </c>
      <c r="P20" s="19"/>
    </row>
    <row r="21" spans="1:16" x14ac:dyDescent="0.35">
      <c r="A21" s="19">
        <f t="shared" si="3"/>
        <v>5</v>
      </c>
      <c r="B21" s="20" t="s">
        <v>36</v>
      </c>
      <c r="C21" s="21" t="s">
        <v>37</v>
      </c>
      <c r="D21" s="22">
        <v>38655</v>
      </c>
      <c r="E21" s="23" t="s">
        <v>29</v>
      </c>
      <c r="F21" s="24">
        <v>17</v>
      </c>
      <c r="G21" s="24">
        <v>8.25</v>
      </c>
      <c r="H21" s="24">
        <v>3.56</v>
      </c>
      <c r="I21" s="25">
        <v>18</v>
      </c>
      <c r="J21" s="25">
        <v>7.72</v>
      </c>
      <c r="K21" s="25">
        <v>3.31</v>
      </c>
      <c r="L21" s="19">
        <f t="shared" si="0"/>
        <v>7.98</v>
      </c>
      <c r="M21" s="19">
        <f t="shared" si="1"/>
        <v>3.43</v>
      </c>
      <c r="N21" s="19" t="str">
        <f t="shared" si="2"/>
        <v>Giỏi</v>
      </c>
      <c r="O21" s="19" t="str">
        <f>INDEX([1]Sheet!$A$6:$J$15,MATCH(B21,[1]Sheet!$A$6:$A$15,0),MATCH($O$14,[1]Sheet!$A$6:$J$6,0))</f>
        <v>Tốt</v>
      </c>
      <c r="P21" s="19"/>
    </row>
    <row r="22" spans="1:16" x14ac:dyDescent="0.35">
      <c r="A22" s="19">
        <f t="shared" si="3"/>
        <v>6</v>
      </c>
      <c r="B22" s="20" t="s">
        <v>38</v>
      </c>
      <c r="C22" s="21" t="s">
        <v>39</v>
      </c>
      <c r="D22" s="22">
        <v>38362</v>
      </c>
      <c r="E22" s="23" t="s">
        <v>29</v>
      </c>
      <c r="F22" s="24">
        <v>17</v>
      </c>
      <c r="G22" s="24">
        <v>7.64</v>
      </c>
      <c r="H22" s="24">
        <v>3.27</v>
      </c>
      <c r="I22" s="25">
        <v>16</v>
      </c>
      <c r="J22" s="25">
        <v>7.78</v>
      </c>
      <c r="K22" s="25">
        <v>3.31</v>
      </c>
      <c r="L22" s="19">
        <f t="shared" si="0"/>
        <v>7.71</v>
      </c>
      <c r="M22" s="19">
        <f t="shared" si="1"/>
        <v>3.29</v>
      </c>
      <c r="N22" s="19" t="str">
        <f t="shared" si="2"/>
        <v>Giỏi</v>
      </c>
      <c r="O22" s="19" t="str">
        <f>INDEX([1]Sheet!$A$6:$J$15,MATCH(B22,[1]Sheet!$A$6:$A$15,0),MATCH($O$14,[1]Sheet!$A$6:$J$6,0))</f>
        <v>Tốt</v>
      </c>
      <c r="P22" s="19"/>
    </row>
    <row r="23" spans="1:16" x14ac:dyDescent="0.35">
      <c r="A23" s="19">
        <f t="shared" si="3"/>
        <v>7</v>
      </c>
      <c r="B23" s="20" t="s">
        <v>40</v>
      </c>
      <c r="C23" s="21" t="s">
        <v>41</v>
      </c>
      <c r="D23" s="22">
        <v>38648</v>
      </c>
      <c r="E23" s="23" t="s">
        <v>29</v>
      </c>
      <c r="F23" s="24">
        <v>17</v>
      </c>
      <c r="G23" s="24">
        <v>7.94</v>
      </c>
      <c r="H23" s="24">
        <v>3.35</v>
      </c>
      <c r="I23" s="25">
        <v>18</v>
      </c>
      <c r="J23" s="25">
        <v>7.47</v>
      </c>
      <c r="K23" s="25">
        <v>3.22</v>
      </c>
      <c r="L23" s="19">
        <f t="shared" si="0"/>
        <v>7.7</v>
      </c>
      <c r="M23" s="19">
        <f t="shared" si="1"/>
        <v>3.28</v>
      </c>
      <c r="N23" s="19" t="str">
        <f t="shared" si="2"/>
        <v>Giỏi</v>
      </c>
      <c r="O23" s="19" t="str">
        <f>INDEX([1]Sheet!$A$6:$J$15,MATCH(B23,[1]Sheet!$A$6:$A$15,0),MATCH($O$14,[1]Sheet!$A$6:$J$6,0))</f>
        <v>Tốt</v>
      </c>
      <c r="P23" s="19"/>
    </row>
    <row r="24" spans="1:16" x14ac:dyDescent="0.35">
      <c r="A24" s="19">
        <f t="shared" si="3"/>
        <v>8</v>
      </c>
      <c r="B24" s="20" t="s">
        <v>42</v>
      </c>
      <c r="C24" s="21" t="s">
        <v>43</v>
      </c>
      <c r="D24" s="22">
        <v>38662</v>
      </c>
      <c r="E24" s="23" t="s">
        <v>29</v>
      </c>
      <c r="F24" s="24">
        <v>17</v>
      </c>
      <c r="G24" s="24">
        <v>7.39</v>
      </c>
      <c r="H24" s="24">
        <v>3.05</v>
      </c>
      <c r="I24" s="25">
        <v>18</v>
      </c>
      <c r="J24" s="25">
        <v>7.86</v>
      </c>
      <c r="K24" s="25">
        <v>3.29</v>
      </c>
      <c r="L24" s="19">
        <f t="shared" si="0"/>
        <v>7.63</v>
      </c>
      <c r="M24" s="19">
        <f t="shared" si="1"/>
        <v>3.17</v>
      </c>
      <c r="N24" s="19" t="str">
        <f t="shared" si="2"/>
        <v>Khá</v>
      </c>
      <c r="O24" s="19" t="str">
        <f>INDEX([1]Sheet!$A$6:$J$15,MATCH(B24,[1]Sheet!$A$6:$A$15,0),MATCH($O$14,[1]Sheet!$A$6:$J$6,0))</f>
        <v>Khá</v>
      </c>
      <c r="P24" s="19"/>
    </row>
    <row r="25" spans="1:16" x14ac:dyDescent="0.35">
      <c r="A25" s="19">
        <f t="shared" si="3"/>
        <v>9</v>
      </c>
      <c r="B25" s="26" t="s">
        <v>44</v>
      </c>
      <c r="C25" s="21" t="s">
        <v>45</v>
      </c>
      <c r="D25" s="22">
        <v>38070</v>
      </c>
      <c r="E25" s="23" t="s">
        <v>29</v>
      </c>
      <c r="F25" s="24">
        <v>17</v>
      </c>
      <c r="G25" s="24">
        <v>6.24</v>
      </c>
      <c r="H25" s="24">
        <v>2.36</v>
      </c>
      <c r="I25" s="25">
        <v>14</v>
      </c>
      <c r="J25" s="25">
        <v>7.47</v>
      </c>
      <c r="K25" s="25">
        <v>3.14</v>
      </c>
      <c r="L25" s="19">
        <f t="shared" si="0"/>
        <v>6.8</v>
      </c>
      <c r="M25" s="19">
        <f t="shared" si="1"/>
        <v>2.71</v>
      </c>
      <c r="N25" s="19" t="str">
        <f t="shared" si="2"/>
        <v>Khá</v>
      </c>
      <c r="O25" s="19" t="str">
        <f>INDEX([1]Sheet!$A$6:$J$15,MATCH(B25,[1]Sheet!$A$6:$A$15,0),MATCH($O$14,[1]Sheet!$A$6:$J$6,0))</f>
        <v>Xuất Sắc</v>
      </c>
      <c r="P25" s="19"/>
    </row>
  </sheetData>
  <mergeCells count="17">
    <mergeCell ref="A6:P6"/>
    <mergeCell ref="A2:C2"/>
    <mergeCell ref="D2:P2"/>
    <mergeCell ref="A3:C3"/>
    <mergeCell ref="D3:P3"/>
    <mergeCell ref="A4:C4"/>
    <mergeCell ref="I15:K15"/>
    <mergeCell ref="A7:P7"/>
    <mergeCell ref="A11:P11"/>
    <mergeCell ref="A14:E15"/>
    <mergeCell ref="F14:K14"/>
    <mergeCell ref="L14:L16"/>
    <mergeCell ref="M14:M16"/>
    <mergeCell ref="N14:N16"/>
    <mergeCell ref="O14:O16"/>
    <mergeCell ref="P14:P16"/>
    <mergeCell ref="F15:H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2025-09-29T01:19:49Z</dcterms:created>
  <dcterms:modified xsi:type="dcterms:W3CDTF">2025-09-29T01:30:41Z</dcterms:modified>
</cp:coreProperties>
</file>