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392480E4-6F34-4210-A40F-5C58C5BFED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INHTE" sheetId="20" r:id="rId1"/>
    <sheet name="DU LICH" sheetId="17" r:id="rId2"/>
    <sheet name="LUATKT" sheetId="16" r:id="rId3"/>
    <sheet name="MOITRUONG" sheetId="10" r:id="rId4"/>
    <sheet name="YDUOC" sheetId="22" r:id="rId5"/>
    <sheet name="VANHOC" sheetId="2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1">#REF!</definedName>
    <definedName name="_2">#REF!</definedName>
    <definedName name="_A65700">'[2]MTO REV.2(ARMOR)'!#REF!</definedName>
    <definedName name="_A65800">'[2]MTO REV.2(ARMOR)'!#REF!</definedName>
    <definedName name="_A66000">'[2]MTO REV.2(ARMOR)'!#REF!</definedName>
    <definedName name="_A67000">'[2]MTO REV.2(ARMOR)'!#REF!</definedName>
    <definedName name="_A68000">'[2]MTO REV.2(ARMOR)'!#REF!</definedName>
    <definedName name="_A70000">'[2]MTO REV.2(ARMOR)'!#REF!</definedName>
    <definedName name="_A75000">'[2]MTO REV.2(ARMOR)'!#REF!</definedName>
    <definedName name="_A85000">'[2]MTO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1" hidden="1">#REF!</definedName>
    <definedName name="_Fill" localSheetId="0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0" hidden="1">KINHTE!$A$4:$J$36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>[5]VL!#REF!</definedName>
    <definedName name="_pcb40">[3]dg!$D$16</definedName>
    <definedName name="_qa7">#REF!</definedName>
    <definedName name="_Sort" localSheetId="1" hidden="1">#REF!</definedName>
    <definedName name="_Sort" localSheetId="0" hidden="1">#REF!</definedName>
    <definedName name="_Sort" localSheetId="2" hidden="1">#REF!</definedName>
    <definedName name="_Sort" localSheetId="4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>#REF!</definedName>
    <definedName name="A">#REF!</definedName>
    <definedName name="a277Print_Titles">#REF!</definedName>
    <definedName name="AAA">'[9]MTL$-INTER'!#REF!</definedName>
    <definedName name="ADASD">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>'[11]Diem _98AV'!#REF!</definedName>
    <definedName name="bc">'[12]Diem _98AV'!#REF!</definedName>
    <definedName name="bd">[6]gVL!$Q$15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>'[14]97KT58'!$E$6:$DD$275</definedName>
    <definedName name="BD6HKAV">#REF!</definedName>
    <definedName name="BD6HKDL">'[13]97DL_GD2'!$E$6:$DA$146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H">[5]TN!#REF!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[5]ND!#REF!</definedName>
    <definedName name="CMC">[3]dg!$D$61</definedName>
    <definedName name="Co">#REF!</definedName>
    <definedName name="coc">[7]gVL!$N$25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[16]gVL!$Q$64</definedName>
    <definedName name="COVER">#REF!</definedName>
    <definedName name="cpd">[6]gVL!$Q$20</definedName>
    <definedName name="cpdd">[6]gVL!$Q$21</definedName>
    <definedName name="cpdd2">[17]gVL!$P$19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d" localSheetId="0" hidden="1">{"'Sheet1'!$L$16"}</definedName>
    <definedName name="d" localSheetId="4" hidden="1">{"'Sheet1'!$L$16"}</definedName>
    <definedName name="d" hidden="1">{"'Sheet1'!$L$16"}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[21]!DataFilter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" localSheetId="0" hidden="1">{"'Sheet1'!$L$16"}</definedName>
    <definedName name="dd" localSheetId="4" hidden="1">{"'Sheet1'!$L$16"}</definedName>
    <definedName name="dd" hidden="1">{"'Sheet1'!$L$16"}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>#REF!</definedName>
    <definedName name="den_bu">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>[24]DTXL!#REF!</definedName>
    <definedName name="g">'[25]DG '!#REF!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ia_tien">#REF!</definedName>
    <definedName name="gia_tien_BTN">#REF!</definedName>
    <definedName name="GoBack">[21]Sheet1!GoBack</definedName>
    <definedName name="goch">[3]dg!$D$26</definedName>
    <definedName name="Google_Sheet_Link_120185849" localSheetId="3" hidden="1">MOITRUONG!$B$269</definedName>
    <definedName name="Google_Sheet_Link_120185849" localSheetId="4" hidden="1">#REF!</definedName>
    <definedName name="Google_Sheet_Link_120185849" hidden="1">#REF!</definedName>
    <definedName name="Google_Sheet_Link_289531132" localSheetId="3" hidden="1">MOITRUONG!$B$256</definedName>
    <definedName name="Google_Sheet_Link_289531132" localSheetId="4" hidden="1">#REF!</definedName>
    <definedName name="Google_Sheet_Link_289531132" hidden="1">#REF!</definedName>
    <definedName name="Google_Sheet_Link_395801544" localSheetId="3" hidden="1">MOITRUONG!$B$264</definedName>
    <definedName name="Google_Sheet_Link_395801544" localSheetId="4" hidden="1">#REF!</definedName>
    <definedName name="Google_Sheet_Link_395801544" hidden="1">#REF!</definedName>
    <definedName name="Google_Sheet_Link_684173524" localSheetId="3" hidden="1">MOITRUONG!$B$246</definedName>
    <definedName name="Google_Sheet_Link_684173524" localSheetId="4" hidden="1">#REF!</definedName>
    <definedName name="Google_Sheet_Link_684173524" hidden="1">#REF!</definedName>
    <definedName name="govk">[3]dg!$D$24</definedName>
    <definedName name="GPT_GROUNDING_PT">'[30]NEW-PANEL'!#REF!</definedName>
    <definedName name="GTXL">#REF!</definedName>
    <definedName name="gv">[6]gVL!$Q$28</definedName>
    <definedName name="gvl">[31]GVL!$A$6:$F$131</definedName>
    <definedName name="h" localSheetId="1" hidden="1">{"'Sheet1'!$L$16"}</definedName>
    <definedName name="h" localSheetId="0" hidden="1">{"'Sheet1'!$L$16"}</definedName>
    <definedName name="h" localSheetId="2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ello">#N/A</definedName>
    <definedName name="HH">#REF!</definedName>
    <definedName name="hien">#REF!</definedName>
    <definedName name="hjđfhfgdsdfgsdg">[32]DSSV!$A$6:$H$227</definedName>
    <definedName name="HOME_MANP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localSheetId="2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localSheetId="2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" localSheetId="0" hidden="1">{"'Sheet1'!$L$16"}</definedName>
    <definedName name="j" localSheetId="4" hidden="1">{"'Sheet1'!$L$16"}</definedName>
    <definedName name="j" hidden="1">{"'Sheet1'!$L$16"}</definedName>
    <definedName name="j356C8">#REF!</definedName>
    <definedName name="k" localSheetId="0" hidden="1">{"'Sheet1'!$L$16"}</definedName>
    <definedName name="k" localSheetId="4" hidden="1">{"'Sheet1'!$L$16"}</definedName>
    <definedName name="k" hidden="1">{"'Sheet1'!$L$16"}</definedName>
    <definedName name="kcong">#REF!</definedName>
    <definedName name="kno">[6]gVL!$Q$48</definedName>
    <definedName name="luoicua">[3]dg!$D$56</definedName>
    <definedName name="m">#REF!</definedName>
    <definedName name="MAJ_CON_EQP">#REF!</definedName>
    <definedName name="matit">[10]gvl!$Q$69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[3]dg!$D$13</definedName>
    <definedName name="No">#REF!</definedName>
    <definedName name="nuoc">[19]gvl!$N$38</definedName>
    <definedName name="ongnhua">[3]dg!$D$54</definedName>
    <definedName name="OTHER_PANEL">'[30]NEW-PANEL'!#REF!</definedName>
    <definedName name="oxy">[4]dg!$D$27</definedName>
    <definedName name="phgnc">[3]dg!$D$47</definedName>
    <definedName name="phu_luc_vua">#REF!</definedName>
    <definedName name="phugiabt">[3]dg!$D$44</definedName>
    <definedName name="phugiavua">[3]dg!$D$45</definedName>
    <definedName name="PL_指示燈___P.B.___REST_P.B._壓扣開關">'[30]NEW-PANEL'!#REF!</definedName>
    <definedName name="pm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>#REF!</definedName>
    <definedName name="SORT_AREA">'[36]DI-ESTI'!$A$8:$R$489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[28]gvl!$N$34</definedName>
    <definedName name="SUMMARY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h">[7]gVL!$N$20</definedName>
    <definedName name="thepbuoc">[3]dg!$D$31</definedName>
    <definedName name="thepcdc">[3]dg!$D$42</definedName>
    <definedName name="thephinh">[4]dg!$D$17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inh">[28]gvl!$N$23</definedName>
    <definedName name="thucthanh">'[38]Thuc thanh'!$E$29</definedName>
    <definedName name="Tien">#REF!</definedName>
    <definedName name="tkb" localSheetId="1" hidden="1">{"'Sheet1'!$L$16"}</definedName>
    <definedName name="tkb" localSheetId="0" hidden="1">{"'Sheet1'!$L$16"}</definedName>
    <definedName name="tkb" localSheetId="2" hidden="1">{"'Sheet1'!$L$16"}</definedName>
    <definedName name="tkb" localSheetId="5" hidden="1">{"'Sheet1'!$L$16"}</definedName>
    <definedName name="tkb" localSheetId="4" hidden="1">{"'Sheet1'!$L$16"}</definedName>
    <definedName name="tkb" hidden="1">{"'Sheet1'!$L$16"}</definedName>
    <definedName name="TL">[5]ND!#REF!</definedName>
    <definedName name="Tle">#REF!</definedName>
    <definedName name="tno">[6]gVL!$Q$47</definedName>
    <definedName name="ton">'[27]DO AM DT'!$AC$84</definedName>
    <definedName name="tongdt">[39]BO!#REF!</definedName>
    <definedName name="totb">'[27]DO AM DT'!#REF!</definedName>
    <definedName name="totb1">'[27]DO AM DT'!#REF!</definedName>
    <definedName name="totb2">'[27]DO AM DT'!#REF!</definedName>
    <definedName name="totb3">'[27]DO AM DT'!#REF!</definedName>
    <definedName name="totb4">'[27]DO AM DT'!#REF!</definedName>
    <definedName name="totb5">'[27]DO AM DT'!#REF!</definedName>
    <definedName name="totb6">'[27]DO AM DT'!#REF!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[41]Tra_bang!#REF!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>#REF!</definedName>
    <definedName name="TRANSFORMER">'[30]NEW-PANEL'!#REF!</definedName>
    <definedName name="TraTH">'[44]dtct cong'!$A$9:$A$649</definedName>
    <definedName name="ttam">[7]gVL!$N$21</definedName>
    <definedName name="tthi">#REF!</definedName>
    <definedName name="ty_le">#REF!</definedName>
    <definedName name="ty_le_BTN">#REF!</definedName>
    <definedName name="Ty_le1">#REF!</definedName>
    <definedName name="VA">[5]ND!#REF!</definedName>
    <definedName name="VARIINST">#REF!</definedName>
    <definedName name="VARIPURC">#REF!</definedName>
    <definedName name="vdkt">[6]gVL!$Q$55</definedName>
    <definedName name="W">#REF!</definedName>
    <definedName name="X">#REF!</definedName>
    <definedName name="xh">#REF!</definedName>
    <definedName name="xm">[19]gvl!$N$16</definedName>
    <definedName name="xmpc30">[4]dg!$D$14</definedName>
    <definedName name="xn">#REF!</definedName>
    <definedName name="xuat_hien">[45]DTCT!$D$7:$D$227</definedName>
    <definedName name="Xuat_hien1">[46]DTCT!$A$7:$A$238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4" l="1"/>
  <c r="E26" i="24" s="1"/>
  <c r="F26" i="24" s="1"/>
  <c r="G26" i="24" s="1"/>
  <c r="H26" i="24" s="1"/>
  <c r="I26" i="24" s="1"/>
  <c r="C38" i="24" s="1"/>
  <c r="D38" i="24" s="1"/>
  <c r="E38" i="24" s="1"/>
  <c r="F38" i="24" s="1"/>
  <c r="G38" i="24" s="1"/>
  <c r="H38" i="24" s="1"/>
  <c r="I38" i="24" s="1"/>
  <c r="C50" i="24" s="1"/>
  <c r="D50" i="24" s="1"/>
  <c r="E50" i="24" s="1"/>
  <c r="F50" i="24" s="1"/>
  <c r="G50" i="24" s="1"/>
  <c r="H50" i="24" s="1"/>
  <c r="I50" i="24" s="1"/>
  <c r="D15" i="24"/>
  <c r="E15" i="24" s="1"/>
  <c r="F15" i="24" s="1"/>
  <c r="G15" i="24" s="1"/>
  <c r="H15" i="24" s="1"/>
  <c r="I15" i="24" s="1"/>
  <c r="D3" i="24"/>
  <c r="E3" i="24" s="1"/>
  <c r="F3" i="24" s="1"/>
  <c r="G3" i="24" s="1"/>
  <c r="H3" i="24" s="1"/>
  <c r="I3" i="24" s="1"/>
  <c r="J45" i="22" l="1"/>
  <c r="I45" i="22"/>
  <c r="H45" i="22"/>
  <c r="B10" i="22"/>
  <c r="B13" i="22" s="1"/>
  <c r="B16" i="22" s="1"/>
  <c r="B23" i="22" s="1"/>
  <c r="B32" i="22" s="1"/>
  <c r="B40" i="22" s="1"/>
  <c r="D2" i="22" s="1"/>
  <c r="H2" i="20"/>
  <c r="B7" i="20" s="1"/>
  <c r="B11" i="20" s="1"/>
  <c r="B15" i="20" s="1"/>
  <c r="B19" i="20" s="1"/>
  <c r="B23" i="20" s="1"/>
  <c r="B27" i="20" s="1"/>
  <c r="B31" i="20" s="1"/>
  <c r="B35" i="20" s="1"/>
  <c r="I2" i="20" l="1"/>
  <c r="D3" i="17" l="1"/>
  <c r="E3" i="17" s="1"/>
  <c r="F3" i="17" s="1"/>
  <c r="G3" i="17" s="1"/>
  <c r="H3" i="17" s="1"/>
  <c r="I3" i="17" s="1"/>
  <c r="C15" i="17" s="1"/>
  <c r="D15" i="17" s="1"/>
  <c r="E15" i="17" s="1"/>
  <c r="F15" i="17" s="1"/>
  <c r="G15" i="17" s="1"/>
  <c r="H15" i="17" s="1"/>
  <c r="I15" i="17" s="1"/>
  <c r="C27" i="17" s="1"/>
  <c r="D27" i="17" s="1"/>
  <c r="E27" i="17" s="1"/>
  <c r="F27" i="17" s="1"/>
  <c r="G27" i="17" s="1"/>
  <c r="H27" i="17" s="1"/>
  <c r="I27" i="17" s="1"/>
  <c r="C39" i="17" s="1"/>
  <c r="D39" i="17" s="1"/>
  <c r="E39" i="17" s="1"/>
  <c r="F39" i="17" s="1"/>
  <c r="G39" i="17" s="1"/>
  <c r="H39" i="17" s="1"/>
  <c r="I39" i="17" s="1"/>
  <c r="C51" i="17" s="1"/>
  <c r="D51" i="17" s="1"/>
  <c r="E51" i="17" s="1"/>
  <c r="F51" i="17" s="1"/>
  <c r="G51" i="17" s="1"/>
  <c r="H51" i="17" s="1"/>
  <c r="I51" i="17" s="1"/>
  <c r="C63" i="17" s="1"/>
  <c r="D63" i="17" s="1"/>
  <c r="E63" i="17" s="1"/>
  <c r="F63" i="17" s="1"/>
  <c r="G63" i="17" s="1"/>
  <c r="H63" i="17" s="1"/>
  <c r="I63" i="17" s="1"/>
  <c r="H28" i="16"/>
  <c r="I254" i="10" l="1"/>
  <c r="I253" i="10"/>
  <c r="I251" i="10"/>
  <c r="I249" i="10"/>
  <c r="I248" i="10"/>
  <c r="J242" i="10"/>
  <c r="J239" i="10"/>
  <c r="I239" i="10"/>
  <c r="H239" i="10"/>
  <c r="G239" i="10"/>
  <c r="F239" i="10"/>
  <c r="E239" i="10"/>
  <c r="D239" i="10"/>
  <c r="J236" i="10"/>
  <c r="I236" i="10"/>
  <c r="H236" i="10"/>
  <c r="G236" i="10"/>
  <c r="F236" i="10"/>
  <c r="E236" i="10"/>
  <c r="D236" i="10"/>
  <c r="J230" i="10"/>
  <c r="F230" i="10"/>
  <c r="D230" i="10"/>
  <c r="J227" i="10"/>
  <c r="I227" i="10"/>
  <c r="H227" i="10"/>
  <c r="G227" i="10"/>
  <c r="F227" i="10"/>
  <c r="E227" i="10"/>
  <c r="D227" i="10"/>
  <c r="J224" i="10"/>
  <c r="I224" i="10"/>
  <c r="H224" i="10"/>
  <c r="G224" i="10"/>
  <c r="F224" i="10"/>
  <c r="E224" i="10"/>
  <c r="D224" i="10"/>
  <c r="J218" i="10"/>
  <c r="H218" i="10"/>
  <c r="F218" i="10"/>
  <c r="D218" i="10"/>
  <c r="J215" i="10"/>
  <c r="I215" i="10"/>
  <c r="H215" i="10"/>
  <c r="G215" i="10"/>
  <c r="F215" i="10"/>
  <c r="E215" i="10"/>
  <c r="D215" i="10"/>
  <c r="J212" i="10"/>
  <c r="I212" i="10"/>
  <c r="H212" i="10"/>
  <c r="G212" i="10"/>
  <c r="F212" i="10"/>
  <c r="E212" i="10"/>
  <c r="D212" i="10"/>
  <c r="J206" i="10"/>
  <c r="H206" i="10"/>
  <c r="F206" i="10"/>
  <c r="D206" i="10"/>
  <c r="J203" i="10"/>
  <c r="I203" i="10"/>
  <c r="H203" i="10"/>
  <c r="G203" i="10"/>
  <c r="F203" i="10"/>
  <c r="E203" i="10"/>
  <c r="D203" i="10"/>
  <c r="J200" i="10"/>
  <c r="I200" i="10"/>
  <c r="H200" i="10"/>
  <c r="G200" i="10"/>
  <c r="F200" i="10"/>
  <c r="E200" i="10"/>
  <c r="D200" i="10"/>
  <c r="J194" i="10"/>
  <c r="I194" i="10"/>
  <c r="H194" i="10"/>
  <c r="G194" i="10"/>
  <c r="F194" i="10"/>
  <c r="E194" i="10"/>
  <c r="D194" i="10"/>
  <c r="J191" i="10"/>
  <c r="I191" i="10"/>
  <c r="H191" i="10"/>
  <c r="G191" i="10"/>
  <c r="F191" i="10"/>
  <c r="E191" i="10"/>
  <c r="D191" i="10"/>
  <c r="J188" i="10"/>
  <c r="I188" i="10"/>
  <c r="H188" i="10"/>
  <c r="G188" i="10"/>
  <c r="F188" i="10"/>
  <c r="E188" i="10"/>
  <c r="D188" i="10"/>
  <c r="J182" i="10"/>
  <c r="I182" i="10"/>
  <c r="H182" i="10"/>
  <c r="G182" i="10"/>
  <c r="F182" i="10"/>
  <c r="E182" i="10"/>
  <c r="D182" i="10"/>
  <c r="J179" i="10"/>
  <c r="I179" i="10"/>
  <c r="H179" i="10"/>
  <c r="G179" i="10"/>
  <c r="F179" i="10"/>
  <c r="E179" i="10"/>
  <c r="D179" i="10"/>
  <c r="J176" i="10"/>
  <c r="H176" i="10"/>
  <c r="G176" i="10"/>
  <c r="F176" i="10"/>
  <c r="E176" i="10"/>
  <c r="D176" i="10"/>
  <c r="J170" i="10"/>
  <c r="I170" i="10"/>
  <c r="H170" i="10"/>
  <c r="G170" i="10"/>
  <c r="F170" i="10"/>
  <c r="E170" i="10"/>
  <c r="D170" i="10"/>
  <c r="J167" i="10"/>
  <c r="I167" i="10"/>
  <c r="H167" i="10"/>
  <c r="G167" i="10"/>
  <c r="F167" i="10"/>
  <c r="E167" i="10"/>
  <c r="D167" i="10"/>
  <c r="J164" i="10"/>
  <c r="H164" i="10"/>
  <c r="G164" i="10"/>
  <c r="F164" i="10"/>
  <c r="E164" i="10"/>
  <c r="D164" i="10"/>
  <c r="J158" i="10"/>
  <c r="I158" i="10"/>
  <c r="H158" i="10"/>
  <c r="G158" i="10"/>
  <c r="F158" i="10"/>
  <c r="E158" i="10"/>
  <c r="D158" i="10"/>
  <c r="J155" i="10"/>
  <c r="I155" i="10"/>
  <c r="H155" i="10"/>
  <c r="G155" i="10"/>
  <c r="F155" i="10"/>
  <c r="E155" i="10"/>
  <c r="D155" i="10"/>
  <c r="J152" i="10"/>
  <c r="H152" i="10"/>
  <c r="G152" i="10"/>
  <c r="F152" i="10"/>
  <c r="E152" i="10"/>
  <c r="D152" i="10"/>
  <c r="J145" i="10"/>
  <c r="I145" i="10"/>
  <c r="G145" i="10"/>
  <c r="E145" i="10"/>
  <c r="D145" i="10"/>
  <c r="J142" i="10"/>
  <c r="I142" i="10"/>
  <c r="H142" i="10"/>
  <c r="G142" i="10"/>
  <c r="F142" i="10"/>
  <c r="E142" i="10"/>
  <c r="D142" i="10"/>
  <c r="J139" i="10"/>
  <c r="H139" i="10"/>
  <c r="G139" i="10"/>
  <c r="F139" i="10"/>
  <c r="E139" i="10"/>
  <c r="D139" i="10"/>
  <c r="J132" i="10"/>
  <c r="I132" i="10"/>
  <c r="F132" i="10"/>
  <c r="E132" i="10"/>
  <c r="D132" i="10"/>
  <c r="J129" i="10"/>
  <c r="I129" i="10"/>
  <c r="H129" i="10"/>
  <c r="G129" i="10"/>
  <c r="F129" i="10"/>
  <c r="E129" i="10"/>
  <c r="D129" i="10"/>
  <c r="J126" i="10"/>
  <c r="I126" i="10"/>
  <c r="H126" i="10"/>
  <c r="G126" i="10"/>
  <c r="F126" i="10"/>
  <c r="E126" i="10"/>
  <c r="D126" i="10"/>
  <c r="J119" i="10"/>
  <c r="I119" i="10"/>
  <c r="H119" i="10"/>
  <c r="G119" i="10"/>
  <c r="F119" i="10"/>
  <c r="D119" i="10"/>
  <c r="J116" i="10"/>
  <c r="I116" i="10"/>
  <c r="H116" i="10"/>
  <c r="G116" i="10"/>
  <c r="F116" i="10"/>
  <c r="E116" i="10"/>
  <c r="D116" i="10"/>
  <c r="J113" i="10"/>
  <c r="I113" i="10"/>
  <c r="H113" i="10"/>
  <c r="G113" i="10"/>
  <c r="F113" i="10"/>
  <c r="E113" i="10"/>
  <c r="D113" i="10"/>
  <c r="J106" i="10"/>
  <c r="I106" i="10"/>
  <c r="H106" i="10"/>
  <c r="G106" i="10"/>
  <c r="E106" i="10"/>
  <c r="D106" i="10"/>
  <c r="J103" i="10"/>
  <c r="I103" i="10"/>
  <c r="H103" i="10"/>
  <c r="G103" i="10"/>
  <c r="F103" i="10"/>
  <c r="E103" i="10"/>
  <c r="D103" i="10"/>
  <c r="J100" i="10"/>
  <c r="I100" i="10"/>
  <c r="H100" i="10"/>
  <c r="G100" i="10"/>
  <c r="F100" i="10"/>
  <c r="E100" i="10"/>
  <c r="D100" i="10"/>
  <c r="J93" i="10"/>
  <c r="I93" i="10"/>
  <c r="H93" i="10"/>
  <c r="G93" i="10"/>
  <c r="E93" i="10"/>
  <c r="D93" i="10"/>
  <c r="H90" i="10"/>
  <c r="G90" i="10"/>
  <c r="F90" i="10"/>
  <c r="E90" i="10"/>
  <c r="D90" i="10"/>
  <c r="J87" i="10"/>
  <c r="I87" i="10"/>
  <c r="H87" i="10"/>
  <c r="G87" i="10"/>
  <c r="F87" i="10"/>
  <c r="E87" i="10"/>
  <c r="D87" i="10"/>
  <c r="J80" i="10"/>
  <c r="I80" i="10"/>
  <c r="H80" i="10"/>
  <c r="G80" i="10"/>
  <c r="F80" i="10"/>
  <c r="E80" i="10"/>
  <c r="D80" i="10"/>
  <c r="H77" i="10"/>
  <c r="G77" i="10"/>
  <c r="F77" i="10"/>
  <c r="E77" i="10"/>
  <c r="D77" i="10"/>
  <c r="H74" i="10"/>
  <c r="G74" i="10"/>
  <c r="F74" i="10"/>
  <c r="E74" i="10"/>
  <c r="D74" i="10"/>
  <c r="J67" i="10"/>
  <c r="I67" i="10"/>
  <c r="H67" i="10"/>
  <c r="G67" i="10"/>
  <c r="F67" i="10"/>
  <c r="E67" i="10"/>
  <c r="D67" i="10"/>
  <c r="I64" i="10"/>
  <c r="H64" i="10"/>
  <c r="G64" i="10"/>
  <c r="F64" i="10"/>
  <c r="E64" i="10"/>
  <c r="D64" i="10"/>
  <c r="H61" i="10"/>
  <c r="G61" i="10"/>
  <c r="F61" i="10"/>
  <c r="E61" i="10"/>
  <c r="D61" i="10"/>
  <c r="J54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H48" i="10"/>
  <c r="G48" i="10"/>
  <c r="F48" i="10"/>
  <c r="E48" i="10"/>
  <c r="D48" i="10"/>
  <c r="J41" i="10"/>
  <c r="I41" i="10"/>
  <c r="H41" i="10"/>
  <c r="G41" i="10"/>
  <c r="F41" i="10"/>
  <c r="E41" i="10"/>
  <c r="D41" i="10"/>
  <c r="I38" i="10"/>
  <c r="H38" i="10"/>
  <c r="G38" i="10"/>
  <c r="F38" i="10"/>
  <c r="E38" i="10"/>
  <c r="D38" i="10"/>
  <c r="H35" i="10"/>
  <c r="G35" i="10"/>
  <c r="F35" i="10"/>
  <c r="E35" i="10"/>
  <c r="D35" i="10"/>
  <c r="J28" i="10"/>
  <c r="I28" i="10"/>
  <c r="H28" i="10"/>
  <c r="G28" i="10"/>
  <c r="F28" i="10"/>
  <c r="E28" i="10"/>
  <c r="D28" i="10"/>
  <c r="J25" i="10"/>
  <c r="I25" i="10"/>
  <c r="H25" i="10"/>
  <c r="G25" i="10"/>
  <c r="F25" i="10"/>
  <c r="E25" i="10"/>
  <c r="D25" i="10"/>
  <c r="J22" i="10"/>
  <c r="I22" i="10"/>
  <c r="H22" i="10"/>
  <c r="G22" i="10"/>
  <c r="F22" i="10"/>
  <c r="E22" i="10"/>
  <c r="D22" i="10"/>
  <c r="J15" i="10"/>
  <c r="I15" i="10"/>
  <c r="H15" i="10"/>
  <c r="G15" i="10"/>
  <c r="F15" i="10"/>
  <c r="E15" i="10"/>
  <c r="D15" i="10"/>
  <c r="J12" i="10"/>
  <c r="I12" i="10"/>
  <c r="H12" i="10"/>
  <c r="G12" i="10"/>
  <c r="F12" i="10"/>
  <c r="E12" i="10"/>
  <c r="D12" i="10"/>
  <c r="J9" i="10"/>
  <c r="I9" i="10"/>
  <c r="H9" i="10"/>
  <c r="G9" i="10"/>
  <c r="F9" i="10"/>
  <c r="E9" i="10"/>
  <c r="D9" i="10"/>
  <c r="E5" i="10"/>
  <c r="F5" i="10" l="1"/>
  <c r="G5" i="10" l="1"/>
  <c r="H5" i="10" l="1"/>
  <c r="I5" i="10" s="1"/>
  <c r="J5" i="10" s="1"/>
  <c r="D18" i="10" s="1"/>
  <c r="E18" i="10" s="1"/>
  <c r="F18" i="10" s="1"/>
  <c r="G18" i="10" s="1"/>
  <c r="H18" i="10" s="1"/>
  <c r="I18" i="10" s="1"/>
  <c r="J18" i="10" s="1"/>
  <c r="D31" i="10" s="1"/>
  <c r="E31" i="10" s="1"/>
  <c r="F31" i="10" s="1"/>
  <c r="G31" i="10" s="1"/>
  <c r="H31" i="10" s="1"/>
  <c r="I31" i="10" s="1"/>
  <c r="J31" i="10" s="1"/>
  <c r="D44" i="10" s="1"/>
  <c r="E44" i="10" s="1"/>
  <c r="F44" i="10" s="1"/>
  <c r="G44" i="10" s="1"/>
  <c r="H44" i="10" s="1"/>
  <c r="I44" i="10" s="1"/>
  <c r="J44" i="10" s="1"/>
  <c r="D57" i="10" s="1"/>
  <c r="E57" i="10" s="1"/>
  <c r="F57" i="10" s="1"/>
  <c r="G57" i="10" s="1"/>
  <c r="H57" i="10" s="1"/>
  <c r="I57" i="10" s="1"/>
  <c r="J57" i="10" s="1"/>
  <c r="D70" i="10" s="1"/>
  <c r="E70" i="10" s="1"/>
  <c r="F70" i="10" s="1"/>
  <c r="G70" i="10" s="1"/>
  <c r="H70" i="10" s="1"/>
  <c r="I70" i="10" s="1"/>
  <c r="J70" i="10" s="1"/>
  <c r="D83" i="10" s="1"/>
  <c r="E83" i="10" s="1"/>
  <c r="F83" i="10" s="1"/>
  <c r="G83" i="10" s="1"/>
  <c r="H83" i="10" s="1"/>
  <c r="I83" i="10" s="1"/>
  <c r="J83" i="10" s="1"/>
  <c r="D96" i="10" s="1"/>
  <c r="E96" i="10" s="1"/>
  <c r="F96" i="10" s="1"/>
  <c r="G96" i="10" s="1"/>
  <c r="H96" i="10" s="1"/>
  <c r="I96" i="10" s="1"/>
  <c r="J96" i="10" s="1"/>
  <c r="D109" i="10" s="1"/>
  <c r="E109" i="10" s="1"/>
  <c r="F109" i="10" s="1"/>
  <c r="G109" i="10" s="1"/>
  <c r="H109" i="10" s="1"/>
  <c r="I109" i="10" s="1"/>
  <c r="J109" i="10" s="1"/>
  <c r="D122" i="10" s="1"/>
  <c r="E122" i="10" s="1"/>
  <c r="F122" i="10" s="1"/>
  <c r="G122" i="10" s="1"/>
  <c r="H122" i="10" s="1"/>
  <c r="I122" i="10" s="1"/>
  <c r="J122" i="10" s="1"/>
  <c r="D135" i="10" s="1"/>
  <c r="E135" i="10" s="1"/>
  <c r="F135" i="10" s="1"/>
  <c r="G135" i="10" s="1"/>
  <c r="H135" i="10" s="1"/>
  <c r="I135" i="10" s="1"/>
  <c r="J135" i="10" s="1"/>
  <c r="D148" i="10" s="1"/>
  <c r="E148" i="10" s="1"/>
  <c r="F148" i="10" s="1"/>
  <c r="G148" i="10" s="1"/>
  <c r="H148" i="10" s="1"/>
  <c r="I148" i="10" s="1"/>
  <c r="J148" i="10" s="1"/>
  <c r="D160" i="10" s="1"/>
  <c r="E160" i="10" s="1"/>
  <c r="F160" i="10" s="1"/>
  <c r="G160" i="10" s="1"/>
  <c r="H160" i="10" s="1"/>
  <c r="I160" i="10" s="1"/>
  <c r="J160" i="10" s="1"/>
  <c r="D172" i="10" s="1"/>
  <c r="E172" i="10" s="1"/>
  <c r="F172" i="10" s="1"/>
  <c r="G172" i="10" s="1"/>
  <c r="H172" i="10" s="1"/>
  <c r="I172" i="10" s="1"/>
  <c r="J172" i="10" s="1"/>
  <c r="D184" i="10" s="1"/>
  <c r="E184" i="10" s="1"/>
  <c r="F184" i="10" s="1"/>
  <c r="G184" i="10" s="1"/>
  <c r="H184" i="10" s="1"/>
  <c r="I184" i="10" s="1"/>
  <c r="J184" i="10" s="1"/>
  <c r="D196" i="10" s="1"/>
  <c r="E196" i="10" s="1"/>
  <c r="F196" i="10" s="1"/>
  <c r="G196" i="10" s="1"/>
  <c r="H196" i="10" s="1"/>
  <c r="I196" i="10" s="1"/>
  <c r="J196" i="10" s="1"/>
  <c r="D208" i="10" s="1"/>
  <c r="E208" i="10" s="1"/>
  <c r="F208" i="10" s="1"/>
  <c r="G208" i="10" s="1"/>
  <c r="H208" i="10" s="1"/>
  <c r="I208" i="10" s="1"/>
  <c r="J208" i="10" s="1"/>
  <c r="D220" i="10" s="1"/>
  <c r="E220" i="10" s="1"/>
  <c r="F220" i="10" s="1"/>
  <c r="G220" i="10" s="1"/>
  <c r="H220" i="10" s="1"/>
  <c r="I220" i="10" s="1"/>
  <c r="J220" i="10" s="1"/>
  <c r="D232" i="10" s="1"/>
  <c r="E232" i="10" s="1"/>
  <c r="F232" i="10" s="1"/>
  <c r="G232" i="10" s="1"/>
  <c r="H232" i="10" s="1"/>
  <c r="I232" i="10" s="1"/>
  <c r="J232" i="10" s="1"/>
  <c r="J248" i="10"/>
  <c r="J251" i="10" l="1"/>
  <c r="J249" i="10"/>
  <c r="J254" i="10"/>
  <c r="J253" i="10"/>
  <c r="J252" i="10"/>
  <c r="J250" i="10"/>
</calcChain>
</file>

<file path=xl/sharedStrings.xml><?xml version="1.0" encoding="utf-8"?>
<sst xmlns="http://schemas.openxmlformats.org/spreadsheetml/2006/main" count="1149" uniqueCount="240">
  <si>
    <t xml:space="preserve"> ĐẠI HỌC DUY TÂN</t>
  </si>
  <si>
    <t>THỜI KHÓA BIỂU NH 2024-2025 * HỆ THẠC SĨ</t>
  </si>
  <si>
    <t>HỌC KỲ II - KHÓA 28+29+30</t>
  </si>
  <si>
    <t>TRƯỜNG KINH TẾ VÀ KINH DOANH</t>
  </si>
  <si>
    <t>TUẦN:</t>
  </si>
  <si>
    <t>Thứ</t>
  </si>
  <si>
    <t>Buổi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</si>
  <si>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</si>
  <si>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</si>
  <si>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</si>
  <si>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</si>
  <si>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</si>
  <si>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</si>
  <si>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</si>
  <si>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</si>
  <si>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 (MGT-A 703)</t>
  </si>
  <si>
    <t>Kiểm soát nội bộ (AUD-A 655)</t>
  </si>
  <si>
    <t>Hai</t>
  </si>
  <si>
    <t>(Buổi 6)</t>
  </si>
  <si>
    <t>PGS.TS. Đoàn Hồng Lê</t>
  </si>
  <si>
    <t>TS. Hồ Tuấn Vũ</t>
  </si>
  <si>
    <t>P. 901B - 254NVL</t>
  </si>
  <si>
    <t>P. 902 - 254NVL</t>
  </si>
  <si>
    <t>Kinh tế vi mô (ECO-A)</t>
  </si>
  <si>
    <t>Ba</t>
  </si>
  <si>
    <t>TS. Nguyễn Phú Thái</t>
  </si>
  <si>
    <t>Quản trị tài chính (FIN-A 601)</t>
  </si>
  <si>
    <t xml:space="preserve">Tư </t>
  </si>
  <si>
    <t>PGS.TS. Lê Đức Toàn</t>
  </si>
  <si>
    <t xml:space="preserve">Năm </t>
  </si>
  <si>
    <t>(Buổi 4)</t>
  </si>
  <si>
    <t>Kinh tế vĩ mô (ECO-A 607)</t>
  </si>
  <si>
    <t>Sáu</t>
  </si>
  <si>
    <t>(Buổi 8)</t>
  </si>
  <si>
    <t>TS. Đỗ Văn Tính</t>
  </si>
  <si>
    <t>Bảy</t>
  </si>
  <si>
    <t>CN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</si>
  <si>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</si>
  <si>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</si>
  <si>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ĐẠI HỌC DUY TÂN</t>
  </si>
  <si>
    <t>BAN SAU ĐẠI HỌC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</si>
  <si>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</si>
  <si>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</si>
  <si>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</si>
  <si>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</si>
  <si>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</si>
  <si>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</si>
  <si>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</si>
  <si>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</si>
  <si>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</si>
  <si>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</si>
  <si>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</si>
  <si>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</si>
  <si>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THỜI KHÓA BIỂU HỆ THẠC SĨ</t>
  </si>
  <si>
    <t>TRƯỜNG ĐẠI HỌC DUY TÂN</t>
  </si>
  <si>
    <t>NGÀNH: THẠC SỸ KỸ THUẬT MÔI TRƯỜNG - LỚP: K28MEnE, K29MEnE, K30MEnE</t>
  </si>
  <si>
    <t>Thời gian:</t>
  </si>
  <si>
    <t>Từ</t>
  </si>
  <si>
    <t>đến</t>
  </si>
  <si>
    <t>LỚP</t>
  </si>
  <si>
    <t>K28MEnE</t>
  </si>
  <si>
    <t>EVR 734</t>
  </si>
  <si>
    <t xml:space="preserve">TS. Trần Nguyễn Hải </t>
  </si>
  <si>
    <t>EVR 755</t>
  </si>
  <si>
    <t>EVR 727</t>
  </si>
  <si>
    <t xml:space="preserve">TS. Trần Bá Quốc </t>
  </si>
  <si>
    <t xml:space="preserve">TS. Nguyễn Xuân Cường </t>
  </si>
  <si>
    <t>* Xem thông tin cụ thể về địa chỉ phòng học, thông tin giảng viên và học viên phía dưới</t>
  </si>
  <si>
    <t>HYD 745</t>
  </si>
  <si>
    <t xml:space="preserve">TS. Đào Anh Quang </t>
  </si>
  <si>
    <t>ECO 791</t>
  </si>
  <si>
    <t>TS. Nguyễn Vũ Bảo Chi</t>
  </si>
  <si>
    <t>TOX 713</t>
  </si>
  <si>
    <t>EVR 750</t>
  </si>
  <si>
    <t>TS. Hoàng Hiền Ý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</si>
  <si>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</si>
  <si>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</si>
  <si>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</si>
  <si>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</si>
  <si>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</si>
  <si>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</si>
  <si>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</si>
  <si>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</si>
  <si>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</si>
  <si>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Năng Lượng Tái Tạo</t>
  </si>
  <si>
    <t>tranbaquoc@duytan.edu.vn</t>
  </si>
  <si>
    <t>T</t>
  </si>
  <si>
    <t>C</t>
  </si>
  <si>
    <t>Độc Học Môi Trường Nâng Cao</t>
  </si>
  <si>
    <t>Kỹ Nghệ Đảm Bảo Chất Lượng Nước trong Tự Nhiên</t>
  </si>
  <si>
    <t xml:space="preserve">daoanhquang@duytan.edu.vn
</t>
  </si>
  <si>
    <t>Xử Lý Bùn Thải &amp; Trầm Tích</t>
  </si>
  <si>
    <t>trannguyenhai@duytan.edu.vn</t>
  </si>
  <si>
    <t>Quản Lý Tổng Hợp Đới Bờ Nâng Cao</t>
  </si>
  <si>
    <t xml:space="preserve">nguyenxuancuong4@duytan.edu.vn
</t>
  </si>
  <si>
    <t>Quản Lý Môi Trường trong Doanh Nghiệp</t>
  </si>
  <si>
    <t>hoanghieny@duytan.edu.vn</t>
  </si>
  <si>
    <t>S</t>
  </si>
  <si>
    <t>Kinh Tế Tài Nguyên &amp; Môi Trường</t>
  </si>
  <si>
    <t>nvbchi@hueic.edu.vn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</si>
  <si>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</si>
  <si>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</si>
  <si>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</si>
  <si>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</si>
  <si>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</si>
  <si>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</si>
  <si>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</si>
  <si>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</si>
  <si>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</si>
  <si>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</si>
  <si>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</si>
  <si>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 xml:space="preserve">baochaukmt@gmail.com </t>
  </si>
  <si>
    <t>Trần Bảo</t>
  </si>
  <si>
    <t>Châu</t>
  </si>
  <si>
    <t>Nữ</t>
  </si>
  <si>
    <t xml:space="preserve">ngocbaokmt@gmail.com  </t>
  </si>
  <si>
    <t>Nguyễn Ngọc Mai</t>
  </si>
  <si>
    <t>Phương</t>
  </si>
  <si>
    <t>phuongnguyen20022000@gmail.com</t>
  </si>
  <si>
    <t>Trương Huy</t>
  </si>
  <si>
    <t>Tiến</t>
  </si>
  <si>
    <t>truonghuytien0511@gmail.com</t>
  </si>
  <si>
    <t>Nguyễn Duy</t>
  </si>
  <si>
    <t>Khanh</t>
  </si>
  <si>
    <t>duykhanh190496@gmail.com</t>
  </si>
  <si>
    <t>Thông tin phòng học</t>
  </si>
  <si>
    <t>Room</t>
  </si>
  <si>
    <t>Địa chỉ</t>
  </si>
  <si>
    <t>Ghi chú</t>
  </si>
  <si>
    <t>https://duytan.zoom.us/j/95987463905?pwd=3w0HFvAgpMbCBHh2YElkdVGM7DfcGc.1</t>
  </si>
  <si>
    <t>https://duytan.zoom.us/j/97393429283?pwd=I3mYqjRtkoj9J6oLXKgTXnS0ExDBXD.1</t>
  </si>
  <si>
    <t>https://duytan.zoom.us/j/94916256810?pwd=H7BPUQNqXdmSf6p44Zeg9fphgoCX6x.1</t>
  </si>
  <si>
    <t>https://duytan.zoom.us/j/92591844872?pwd=rG0GQDk7atUa53vKDXKhYinwlgac14.1</t>
  </si>
  <si>
    <t>https://duytan.zoom.us/j/94056465467?pwd=Wlb77EaZ1PhaaPbkLrwsIw3NKlW5E7.1</t>
  </si>
  <si>
    <t>https://duytan.zoom.us/j/92379790748?pwd=ddYNe5Wd1kFjIv3ra3tA4TMMj2rB0H.1</t>
  </si>
  <si>
    <t>TRƯỜNG NGÔN NGỮ - XHNV</t>
  </si>
  <si>
    <t>NGÀNH: LUẬT KINH TẾ - LỚP:  K28MBL - K29MBL-K30MBL</t>
  </si>
  <si>
    <t>Sáng
(7h00 - 11h00)</t>
  </si>
  <si>
    <t>PL Về Thuế Của DN (4h)</t>
  </si>
  <si>
    <t>P. 102 - 254 NVL</t>
  </si>
  <si>
    <t>P. 903 - 254 NVL</t>
  </si>
  <si>
    <t>TS. Trương Thị Tuyết Minh</t>
  </si>
  <si>
    <t>Chiều
(13h00 - 17h00)</t>
  </si>
  <si>
    <t>PL Về Thuế Của DN (3h)</t>
  </si>
  <si>
    <t>102 - 254 NVL</t>
  </si>
  <si>
    <t>Tối
(17h30 - 21h)</t>
  </si>
  <si>
    <t>903 - 254 NVL</t>
  </si>
  <si>
    <t>Online</t>
  </si>
  <si>
    <t>Giảng viên:</t>
  </si>
  <si>
    <t>TS Trương Thị Tuyết Minh</t>
  </si>
  <si>
    <t>Link Zoom Online:</t>
  </si>
  <si>
    <t>Điện thoại:</t>
  </si>
  <si>
    <t>0983494408</t>
  </si>
  <si>
    <t>https://duytan.zoom.us/j/94334434401?pwd=1cszSsxK6BSkkOSdGPbfMhaM6XaO7e.1</t>
  </si>
  <si>
    <t>THỜI KHÓA BIỂU HỌC KỲ 2 NĂM HỌC 2024-2025</t>
  </si>
  <si>
    <t>Địa điểm học: Cơ sở 03 Quang Trung</t>
  </si>
  <si>
    <t>Sustainable Tourim Development (Buổi 1)</t>
  </si>
  <si>
    <t>Phòng 1255</t>
  </si>
  <si>
    <t>Po Ju Chen</t>
  </si>
  <si>
    <t>Sustainable Tourim Development (Buổi 2)</t>
  </si>
  <si>
    <t>Consumer Behavior in Tourism (Day 1)</t>
  </si>
  <si>
    <t>Consumer Behavior in Tourism (Day 2)</t>
  </si>
  <si>
    <t>Consumer Behavior in Tourism (Day 3)</t>
  </si>
  <si>
    <t>Consumer Behavior in Tourism (Day 4)</t>
  </si>
  <si>
    <t>Sustainable Tourim Development (Buổi 3)</t>
  </si>
  <si>
    <t>Wantanee</t>
  </si>
  <si>
    <t xml:space="preserve">Strategic Management in Tourism </t>
  </si>
  <si>
    <t>Sustainable Tourim Development (Buổi 7)</t>
  </si>
  <si>
    <t>Bonneau</t>
  </si>
  <si>
    <t>Sustainable Tourim Development (Buổi 8)</t>
  </si>
  <si>
    <r>
      <t xml:space="preserve">Strategic Management in Tourism  </t>
    </r>
    <r>
      <rPr>
        <b/>
        <sz val="8"/>
        <color indexed="10"/>
        <rFont val="Times New Roman"/>
        <family val="1"/>
      </rPr>
      <t>(17h-21h)</t>
    </r>
  </si>
  <si>
    <t>Sustainable Tourim Development (Buổi 4)</t>
  </si>
  <si>
    <t>Sustainable Tourim Development (Buổi 5)</t>
  </si>
  <si>
    <t>Sustainable Tourim Development (Buổi 6)</t>
  </si>
  <si>
    <t>Sustainable Tourim Development (Buổi 9)</t>
  </si>
  <si>
    <t>Phát triển Du lịch bền vững (Buổi 10)</t>
  </si>
  <si>
    <t>Consumer Behavior in Tourism (Day 5)</t>
  </si>
  <si>
    <t>Consumer Behavior in Tourism (Day 6)</t>
  </si>
  <si>
    <t>Consumer Behavior in Tourism (Day 7)</t>
  </si>
  <si>
    <t>Consumer Behavior in Tourism (Day 8)</t>
  </si>
  <si>
    <t>Consumer Behavior in Tourism (Day 9)</t>
  </si>
  <si>
    <t>Consumer Behavior in Tourism (Day 10)</t>
  </si>
  <si>
    <t>Human Resource Management in Hospitality (Day 1)</t>
  </si>
  <si>
    <t>Phòng 1158</t>
  </si>
  <si>
    <t>Kim</t>
  </si>
  <si>
    <t>Human Resource Management in Hospitality (Day 7)</t>
  </si>
  <si>
    <t>Human Resource Management in Hospitality (Day 2)</t>
  </si>
  <si>
    <t>Human Resource Management in Hospitality (Day 3)</t>
  </si>
  <si>
    <t>Human Resource Management in Hospitality (Day 4)</t>
  </si>
  <si>
    <t>Human Resource Management in Hospitality (Day 5)</t>
  </si>
  <si>
    <t>Human Resource Management in Hospitality (Day 6)</t>
  </si>
  <si>
    <t>Room 1158</t>
  </si>
  <si>
    <t>Human Resource Management in Hospitality (Day 8)</t>
  </si>
  <si>
    <t>Human Resource Management in Hospitality (Day 9)</t>
  </si>
  <si>
    <t>Human Resource Management in Hospitality (Day 10)</t>
  </si>
  <si>
    <t>(Buổi 10)_kết thúc</t>
  </si>
  <si>
    <t>(Buổi 7)</t>
  </si>
  <si>
    <t>THỜI KHÓA BIỂU NĂM HỌC 2024-2025 -  HỆ THẠC SĨ</t>
  </si>
  <si>
    <t>TRƯỜNG Y DƯỢC</t>
  </si>
  <si>
    <t>THỨ</t>
  </si>
  <si>
    <t>BUỔI</t>
  </si>
  <si>
    <t>K28MPM</t>
  </si>
  <si>
    <t>K29MPM</t>
  </si>
  <si>
    <t>K30MPM</t>
  </si>
  <si>
    <t>K30MPTP</t>
  </si>
  <si>
    <r>
      <t xml:space="preserve">Tối
</t>
    </r>
    <r>
      <rPr>
        <sz val="11"/>
        <rFont val="Times New Roman"/>
        <family val="1"/>
      </rPr>
      <t>(18h - 21h)</t>
    </r>
  </si>
  <si>
    <t>Tư</t>
  </si>
  <si>
    <t>Năm</t>
  </si>
  <si>
    <r>
      <t xml:space="preserve">Sáng
</t>
    </r>
    <r>
      <rPr>
        <sz val="11"/>
        <rFont val="Times New Roman"/>
        <family val="1"/>
      </rPr>
      <t>(7h - 11h)</t>
    </r>
  </si>
  <si>
    <t>T. HA</t>
  </si>
  <si>
    <t>T. Đạo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</si>
  <si>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</si>
  <si>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Thống kê Sinh Học</t>
  </si>
  <si>
    <t>P.1101 - 254 Nguyễn Văn Linh</t>
  </si>
  <si>
    <t>TS. Đinh Đạo</t>
  </si>
  <si>
    <r>
      <t xml:space="preserve">Sáng
</t>
    </r>
    <r>
      <rPr>
        <sz val="11"/>
        <color rgb="FFFF0000"/>
        <rFont val="Times New Roman"/>
        <family val="1"/>
      </rPr>
      <t>(8h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</si>
  <si>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</si>
  <si>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Hóa Trị Liệu</t>
  </si>
  <si>
    <t>TS. Hà Hải Anh</t>
  </si>
  <si>
    <t>Cơ sở: 254 Nguyễn Văn Linh - Đà Nẵng</t>
  </si>
  <si>
    <t>Số điện thoại Giảng viên:</t>
  </si>
  <si>
    <t>TS. Đinh Đạo: (SĐT: 0961955168)</t>
  </si>
  <si>
    <t>TS. Hà Hải Anh: (SĐT: 0903827961)</t>
  </si>
  <si>
    <t>phòng 306, CS 209 Phan Thanh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</si>
  <si>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</si>
  <si>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t>TRƯỜNG NGÔN NGỮ - XÃ HỘI NHÂN VĂN</t>
  </si>
  <si>
    <t>NGÀNH: VĂN HỌC - LỚP: K29 MLI</t>
  </si>
  <si>
    <t>Chuyên đề 01: Thiết kế và chế tạo vi mạch</t>
  </si>
  <si>
    <t>402D - Hoàng Minh Thảo</t>
  </si>
  <si>
    <t>TS. Trần Thuận Hoàng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</si>
  <si>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</si>
  <si>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</si>
  <si>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</si>
  <si>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</si>
  <si>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</si>
  <si>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</si>
  <si>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Văn học miền Nam Việt Nam (1954 - 1975)</t>
  </si>
  <si>
    <t>Phòng: 903 - CS 254 NVL</t>
  </si>
  <si>
    <t>PGS.TS. Ngô Minh Hiền</t>
  </si>
  <si>
    <t>Phòng: 102 - CS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</si>
</sst>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Từ ngày: &quot;dd/mm/yyyy"/>
    <numFmt numFmtId="165" formatCode="&quot;Đến ngày: &quot;dd/mm/yyyy"/>
    <numFmt numFmtId="166" formatCode="#,##0\ [$HV]"/>
    <numFmt numFmtId="167" formatCode="dd/mm"/>
    <numFmt numFmtId="168" formatCode="[$-1010000]d/m/yyyy"/>
    <numFmt numFmtId="169" formatCode="\(\0##\)\.###\.###"/>
  </numFmts>
  <fonts count="8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Times New Roman"/>
      <family val="1"/>
    </font>
    <font>
      <b/>
      <sz val="12"/>
      <color rgb="FF0000CC"/>
      <name val="Times New Roman"/>
      <family val="1"/>
    </font>
    <font>
      <b/>
      <sz val="15"/>
      <name val="Times New Roman"/>
      <family val="1"/>
    </font>
    <font>
      <i/>
      <sz val="12"/>
      <color rgb="FF0000CC"/>
      <name val="Times New Roman"/>
      <family val="1"/>
    </font>
    <font>
      <i/>
      <sz val="12"/>
      <name val="Times New Roman"/>
      <family val="1"/>
    </font>
    <font>
      <sz val="12"/>
      <color rgb="FF0000CC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sz val="12"/>
      <name val="VNtimes new roman"/>
      <family val="2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rgb="FF0000FF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8"/>
      <color rgb="FFFF0000"/>
      <name val="Times New Roman"/>
      <family val="1"/>
    </font>
    <font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8"/>
      <color indexed="10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sz val="13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5" fillId="0" borderId="0"/>
    <xf numFmtId="0" fontId="28" fillId="0" borderId="0"/>
    <xf numFmtId="0" fontId="37" fillId="0" borderId="0"/>
    <xf numFmtId="0" fontId="55" fillId="0" borderId="0"/>
    <xf numFmtId="0" fontId="64" fillId="0" borderId="0" applyNumberFormat="0" applyFill="0" applyBorder="0" applyAlignment="0" applyProtection="0"/>
    <xf numFmtId="0" fontId="37" fillId="0" borderId="0"/>
  </cellStyleXfs>
  <cellXfs count="406">
    <xf numFmtId="0" fontId="0" fillId="0" borderId="0" xfId="0"/>
    <xf numFmtId="0" fontId="2" fillId="0" borderId="0" xfId="1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0" fillId="3" borderId="0" xfId="0" applyFill="1"/>
    <xf numFmtId="14" fontId="0" fillId="0" borderId="0" xfId="0" applyNumberFormat="1"/>
    <xf numFmtId="0" fontId="5" fillId="2" borderId="0" xfId="1" applyFont="1" applyFill="1"/>
    <xf numFmtId="0" fontId="3" fillId="2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1" applyFont="1"/>
    <xf numFmtId="14" fontId="10" fillId="5" borderId="5" xfId="1" applyNumberFormat="1" applyFont="1" applyFill="1" applyBorder="1" applyAlignment="1">
      <alignment horizontal="center" wrapText="1"/>
    </xf>
    <xf numFmtId="0" fontId="10" fillId="5" borderId="5" xfId="1" applyFont="1" applyFill="1" applyBorder="1" applyAlignment="1">
      <alignment horizontal="center" wrapText="1"/>
    </xf>
    <xf numFmtId="0" fontId="11" fillId="6" borderId="6" xfId="1" applyFont="1" applyFill="1" applyBorder="1" applyAlignment="1">
      <alignment horizontal="center" vertical="center" wrapText="1"/>
    </xf>
    <xf numFmtId="14" fontId="9" fillId="0" borderId="0" xfId="1" applyNumberFormat="1" applyFont="1"/>
    <xf numFmtId="14" fontId="10" fillId="5" borderId="7" xfId="1" applyNumberFormat="1" applyFont="1" applyFill="1" applyBorder="1" applyAlignment="1">
      <alignment horizontal="center" wrapText="1"/>
    </xf>
    <xf numFmtId="0" fontId="10" fillId="5" borderId="8" xfId="1" applyFont="1" applyFill="1" applyBorder="1" applyAlignment="1">
      <alignment horizontal="center" wrapText="1"/>
    </xf>
    <xf numFmtId="166" fontId="11" fillId="7" borderId="6" xfId="1" applyNumberFormat="1" applyFont="1" applyFill="1" applyBorder="1" applyAlignment="1">
      <alignment horizontal="center" vertical="center" wrapText="1"/>
    </xf>
    <xf numFmtId="14" fontId="9" fillId="2" borderId="5" xfId="1" applyNumberFormat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14" fontId="14" fillId="2" borderId="7" xfId="1" applyNumberFormat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14" fontId="14" fillId="2" borderId="7" xfId="1" quotePrefix="1" applyNumberFormat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/>
    </xf>
    <xf numFmtId="0" fontId="11" fillId="2" borderId="8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9" fillId="0" borderId="8" xfId="1" applyFont="1" applyBorder="1"/>
    <xf numFmtId="0" fontId="18" fillId="0" borderId="8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40" fillId="0" borderId="0" xfId="0" applyFont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68" fontId="42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167" fontId="44" fillId="0" borderId="14" xfId="0" applyNumberFormat="1" applyFont="1" applyBorder="1" applyAlignment="1">
      <alignment horizontal="center" vertical="center"/>
    </xf>
    <xf numFmtId="167" fontId="44" fillId="0" borderId="15" xfId="0" applyNumberFormat="1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2" fontId="26" fillId="10" borderId="19" xfId="0" applyNumberFormat="1" applyFont="1" applyFill="1" applyBorder="1" applyAlignment="1">
      <alignment horizontal="center" vertical="center" wrapText="1"/>
    </xf>
    <xf numFmtId="2" fontId="26" fillId="8" borderId="19" xfId="0" applyNumberFormat="1" applyFont="1" applyFill="1" applyBorder="1" applyAlignment="1">
      <alignment horizontal="center" vertical="center" wrapText="1"/>
    </xf>
    <xf numFmtId="2" fontId="26" fillId="0" borderId="20" xfId="0" applyNumberFormat="1" applyFont="1" applyBorder="1" applyAlignment="1">
      <alignment horizontal="center" vertical="center" wrapText="1"/>
    </xf>
    <xf numFmtId="2" fontId="26" fillId="0" borderId="21" xfId="0" applyNumberFormat="1" applyFont="1" applyBorder="1" applyAlignment="1">
      <alignment horizontal="center" vertical="center" wrapText="1"/>
    </xf>
    <xf numFmtId="2" fontId="26" fillId="0" borderId="22" xfId="0" applyNumberFormat="1" applyFont="1" applyBorder="1" applyAlignment="1">
      <alignment horizontal="center" vertical="center" wrapText="1"/>
    </xf>
    <xf numFmtId="2" fontId="26" fillId="0" borderId="23" xfId="0" applyNumberFormat="1" applyFont="1" applyBorder="1" applyAlignment="1">
      <alignment horizontal="center" vertical="center" wrapText="1"/>
    </xf>
    <xf numFmtId="2" fontId="26" fillId="0" borderId="24" xfId="0" applyNumberFormat="1" applyFont="1" applyBorder="1" applyAlignment="1">
      <alignment horizontal="center" vertical="center" wrapText="1"/>
    </xf>
    <xf numFmtId="2" fontId="26" fillId="0" borderId="26" xfId="0" applyNumberFormat="1" applyFont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 vertical="center" wrapText="1"/>
    </xf>
    <xf numFmtId="2" fontId="26" fillId="0" borderId="29" xfId="0" applyNumberFormat="1" applyFont="1" applyBorder="1" applyAlignment="1">
      <alignment horizontal="center" vertical="center" wrapText="1"/>
    </xf>
    <xf numFmtId="2" fontId="26" fillId="0" borderId="30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6" fillId="0" borderId="21" xfId="0" quotePrefix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167" fontId="44" fillId="11" borderId="14" xfId="0" applyNumberFormat="1" applyFont="1" applyFill="1" applyBorder="1" applyAlignment="1">
      <alignment horizontal="center" vertical="center"/>
    </xf>
    <xf numFmtId="2" fontId="26" fillId="0" borderId="19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2" fontId="26" fillId="0" borderId="17" xfId="0" applyNumberFormat="1" applyFont="1" applyBorder="1" applyAlignment="1">
      <alignment horizontal="center" vertical="center" wrapText="1"/>
    </xf>
    <xf numFmtId="2" fontId="26" fillId="0" borderId="33" xfId="0" applyNumberFormat="1" applyFont="1" applyBorder="1" applyAlignment="1">
      <alignment horizontal="center" vertical="center" wrapText="1"/>
    </xf>
    <xf numFmtId="2" fontId="26" fillId="0" borderId="35" xfId="0" applyNumberFormat="1" applyFont="1" applyBorder="1" applyAlignment="1">
      <alignment horizontal="center" vertical="center" wrapText="1"/>
    </xf>
    <xf numFmtId="2" fontId="26" fillId="0" borderId="37" xfId="0" applyNumberFormat="1" applyFont="1" applyBorder="1" applyAlignment="1">
      <alignment horizontal="center" vertical="center" wrapText="1"/>
    </xf>
    <xf numFmtId="49" fontId="26" fillId="0" borderId="29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top" wrapText="1"/>
    </xf>
    <xf numFmtId="0" fontId="47" fillId="0" borderId="0" xfId="0" applyFont="1"/>
    <xf numFmtId="49" fontId="48" fillId="12" borderId="23" xfId="0" applyNumberFormat="1" applyFont="1" applyFill="1" applyBorder="1" applyAlignment="1">
      <alignment horizontal="left" vertical="top" shrinkToFit="1" readingOrder="1"/>
    </xf>
    <xf numFmtId="0" fontId="49" fillId="0" borderId="23" xfId="0" applyFont="1" applyBorder="1" applyAlignment="1">
      <alignment vertical="center"/>
    </xf>
    <xf numFmtId="0" fontId="47" fillId="0" borderId="0" xfId="0" applyFont="1" applyAlignment="1">
      <alignment vertical="top"/>
    </xf>
    <xf numFmtId="49" fontId="50" fillId="0" borderId="41" xfId="0" applyNumberFormat="1" applyFont="1" applyBorder="1" applyAlignment="1">
      <alignment horizontal="left" vertical="top" shrinkToFit="1" readingOrder="1"/>
    </xf>
    <xf numFmtId="0" fontId="50" fillId="0" borderId="41" xfId="0" applyFont="1" applyBorder="1" applyAlignment="1">
      <alignment horizontal="center" vertical="top" wrapText="1" readingOrder="1"/>
    </xf>
    <xf numFmtId="0" fontId="50" fillId="0" borderId="41" xfId="0" quotePrefix="1" applyFont="1" applyBorder="1" applyAlignment="1">
      <alignment horizontal="left" vertical="top" wrapText="1" readingOrder="1"/>
    </xf>
    <xf numFmtId="169" fontId="35" fillId="0" borderId="41" xfId="0" applyNumberFormat="1" applyFont="1" applyBorder="1" applyAlignment="1">
      <alignment vertical="top"/>
    </xf>
    <xf numFmtId="0" fontId="28" fillId="0" borderId="41" xfId="0" applyFont="1" applyBorder="1" applyAlignment="1">
      <alignment vertical="top" wrapText="1"/>
    </xf>
    <xf numFmtId="0" fontId="35" fillId="0" borderId="41" xfId="0" applyFont="1" applyBorder="1" applyAlignment="1">
      <alignment horizontal="center" vertical="top"/>
    </xf>
    <xf numFmtId="0" fontId="35" fillId="0" borderId="41" xfId="0" applyFont="1" applyBorder="1" applyAlignment="1">
      <alignment vertical="top"/>
    </xf>
    <xf numFmtId="0" fontId="50" fillId="0" borderId="41" xfId="0" applyFont="1" applyBorder="1" applyAlignment="1">
      <alignment horizontal="left" vertical="top" wrapText="1" readingOrder="1"/>
    </xf>
    <xf numFmtId="0" fontId="46" fillId="0" borderId="41" xfId="0" applyFont="1" applyBorder="1"/>
    <xf numFmtId="0" fontId="47" fillId="0" borderId="41" xfId="0" applyFont="1" applyBorder="1"/>
    <xf numFmtId="0" fontId="46" fillId="0" borderId="38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51" fillId="0" borderId="38" xfId="0" applyFont="1" applyBorder="1"/>
    <xf numFmtId="0" fontId="47" fillId="0" borderId="39" xfId="0" applyFont="1" applyBorder="1"/>
    <xf numFmtId="0" fontId="47" fillId="0" borderId="40" xfId="0" applyFont="1" applyBorder="1"/>
    <xf numFmtId="0" fontId="52" fillId="0" borderId="38" xfId="0" applyFont="1" applyBorder="1"/>
    <xf numFmtId="0" fontId="54" fillId="0" borderId="39" xfId="0" applyFont="1" applyBorder="1" applyAlignment="1">
      <alignment horizontal="left"/>
    </xf>
    <xf numFmtId="0" fontId="54" fillId="0" borderId="40" xfId="0" applyFont="1" applyBorder="1" applyAlignment="1">
      <alignment horizontal="center"/>
    </xf>
    <xf numFmtId="0" fontId="54" fillId="0" borderId="39" xfId="0" applyFont="1" applyBorder="1" applyAlignment="1">
      <alignment horizontal="center"/>
    </xf>
    <xf numFmtId="0" fontId="12" fillId="0" borderId="5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5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2" fillId="0" borderId="7" xfId="1" applyFont="1" applyBorder="1" applyAlignment="1">
      <alignment horizontal="right" vertical="center"/>
    </xf>
    <xf numFmtId="0" fontId="12" fillId="0" borderId="8" xfId="1" applyFont="1" applyBorder="1" applyAlignment="1">
      <alignment horizontal="right" vertical="center"/>
    </xf>
    <xf numFmtId="0" fontId="18" fillId="0" borderId="0" xfId="2" applyFont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56" fillId="0" borderId="0" xfId="2" applyFont="1" applyAlignment="1" applyProtection="1">
      <alignment horizontal="center" vertical="center"/>
      <protection locked="0"/>
    </xf>
    <xf numFmtId="0" fontId="57" fillId="0" borderId="0" xfId="2" applyFont="1" applyAlignment="1" applyProtection="1">
      <alignment horizontal="center" vertical="center"/>
      <protection locked="0"/>
    </xf>
    <xf numFmtId="0" fontId="58" fillId="0" borderId="0" xfId="2" applyFont="1" applyAlignment="1" applyProtection="1">
      <alignment horizontal="right" vertical="center"/>
      <protection locked="0"/>
    </xf>
    <xf numFmtId="167" fontId="10" fillId="13" borderId="43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10" fillId="13" borderId="6" xfId="2" applyFont="1" applyFill="1" applyBorder="1" applyAlignment="1" applyProtection="1">
      <alignment horizontal="center" vertical="center" wrapText="1"/>
      <protection locked="0"/>
    </xf>
    <xf numFmtId="0" fontId="10" fillId="13" borderId="45" xfId="2" applyFont="1" applyFill="1" applyBorder="1" applyAlignment="1" applyProtection="1">
      <alignment horizontal="center" vertical="center" wrapText="1"/>
      <protection locked="0"/>
    </xf>
    <xf numFmtId="2" fontId="10" fillId="0" borderId="47" xfId="2" applyNumberFormat="1" applyFont="1" applyBorder="1" applyAlignment="1" applyProtection="1">
      <alignment horizontal="center" vertical="center" wrapText="1"/>
      <protection locked="0"/>
    </xf>
    <xf numFmtId="2" fontId="38" fillId="0" borderId="49" xfId="2" applyNumberFormat="1" applyFont="1" applyBorder="1" applyAlignment="1" applyProtection="1">
      <alignment horizontal="center" vertical="center"/>
      <protection locked="0"/>
    </xf>
    <xf numFmtId="2" fontId="58" fillId="3" borderId="49" xfId="2" applyNumberFormat="1" applyFont="1" applyFill="1" applyBorder="1" applyAlignment="1" applyProtection="1">
      <alignment horizontal="center" vertical="center"/>
      <protection locked="0"/>
    </xf>
    <xf numFmtId="2" fontId="58" fillId="0" borderId="49" xfId="2" applyNumberFormat="1" applyFont="1" applyBorder="1" applyAlignment="1" applyProtection="1">
      <alignment horizontal="center" vertical="center"/>
      <protection locked="0"/>
    </xf>
    <xf numFmtId="2" fontId="10" fillId="0" borderId="51" xfId="2" applyNumberFormat="1" applyFont="1" applyBorder="1" applyAlignment="1" applyProtection="1">
      <alignment horizontal="center" vertical="center"/>
      <protection locked="0"/>
    </xf>
    <xf numFmtId="0" fontId="59" fillId="0" borderId="0" xfId="2" applyFont="1" applyAlignment="1" applyProtection="1">
      <alignment horizontal="center" vertical="center" wrapText="1"/>
      <protection locked="0"/>
    </xf>
    <xf numFmtId="0" fontId="60" fillId="0" borderId="0" xfId="2" applyFont="1" applyAlignment="1" applyProtection="1">
      <alignment horizontal="center" vertical="center" wrapText="1"/>
      <protection locked="0"/>
    </xf>
    <xf numFmtId="2" fontId="61" fillId="0" borderId="0" xfId="2" applyNumberFormat="1" applyFont="1" applyAlignment="1" applyProtection="1">
      <alignment horizontal="center" vertical="center"/>
      <protection locked="0"/>
    </xf>
    <xf numFmtId="0" fontId="62" fillId="0" borderId="0" xfId="2" applyFont="1" applyAlignment="1" applyProtection="1">
      <alignment vertical="center"/>
      <protection locked="0"/>
    </xf>
    <xf numFmtId="0" fontId="63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vertical="top" wrapText="1"/>
      <protection locked="0"/>
    </xf>
    <xf numFmtId="0" fontId="19" fillId="3" borderId="52" xfId="2" applyFont="1" applyFill="1" applyBorder="1" applyAlignment="1" applyProtection="1">
      <alignment vertical="center"/>
      <protection locked="0"/>
    </xf>
    <xf numFmtId="0" fontId="19" fillId="3" borderId="11" xfId="2" applyFont="1" applyFill="1" applyBorder="1" applyAlignment="1" applyProtection="1">
      <alignment vertical="center"/>
      <protection locked="0"/>
    </xf>
    <xf numFmtId="0" fontId="19" fillId="3" borderId="53" xfId="2" applyFont="1" applyFill="1" applyBorder="1" applyAlignment="1" applyProtection="1">
      <alignment vertical="center"/>
      <protection locked="0"/>
    </xf>
    <xf numFmtId="0" fontId="32" fillId="3" borderId="11" xfId="2" applyFont="1" applyFill="1" applyBorder="1" applyAlignment="1" applyProtection="1">
      <alignment vertical="center"/>
      <protection locked="0"/>
    </xf>
    <xf numFmtId="49" fontId="19" fillId="3" borderId="54" xfId="2" applyNumberFormat="1" applyFont="1" applyFill="1" applyBorder="1" applyAlignment="1" applyProtection="1">
      <alignment vertical="center"/>
      <protection locked="0"/>
    </xf>
    <xf numFmtId="49" fontId="19" fillId="3" borderId="10" xfId="2" quotePrefix="1" applyNumberFormat="1" applyFont="1" applyFill="1" applyBorder="1" applyAlignment="1" applyProtection="1">
      <alignment vertical="center"/>
      <protection locked="0"/>
    </xf>
    <xf numFmtId="0" fontId="65" fillId="3" borderId="1" xfId="6" applyFont="1" applyFill="1" applyBorder="1" applyAlignment="1" applyProtection="1">
      <alignment vertical="center"/>
      <protection locked="0"/>
    </xf>
    <xf numFmtId="0" fontId="19" fillId="3" borderId="1" xfId="2" applyFont="1" applyFill="1" applyBorder="1" applyAlignment="1" applyProtection="1">
      <alignment vertical="center"/>
      <protection locked="0"/>
    </xf>
    <xf numFmtId="0" fontId="32" fillId="3" borderId="10" xfId="2" applyFont="1" applyFill="1" applyBorder="1" applyAlignment="1" applyProtection="1">
      <alignment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167" fontId="68" fillId="3" borderId="43" xfId="2" applyNumberFormat="1" applyFont="1" applyFill="1" applyBorder="1" applyAlignment="1" applyProtection="1">
      <alignment horizontal="center" vertical="center"/>
      <protection locked="0"/>
    </xf>
    <xf numFmtId="167" fontId="68" fillId="3" borderId="58" xfId="2" applyNumberFormat="1" applyFont="1" applyFill="1" applyBorder="1" applyAlignment="1" applyProtection="1">
      <alignment horizontal="center" vertical="center"/>
      <protection locked="0"/>
    </xf>
    <xf numFmtId="0" fontId="62" fillId="0" borderId="0" xfId="2" applyFont="1" applyAlignment="1" applyProtection="1">
      <alignment horizontal="center" vertical="center"/>
      <protection locked="0"/>
    </xf>
    <xf numFmtId="0" fontId="60" fillId="3" borderId="6" xfId="2" applyFont="1" applyFill="1" applyBorder="1" applyAlignment="1" applyProtection="1">
      <alignment horizontal="center" vertical="center" wrapText="1"/>
      <protection locked="0"/>
    </xf>
    <xf numFmtId="0" fontId="60" fillId="3" borderId="45" xfId="2" applyFont="1" applyFill="1" applyBorder="1" applyAlignment="1" applyProtection="1">
      <alignment horizontal="center" vertical="center" wrapText="1"/>
      <protection locked="0"/>
    </xf>
    <xf numFmtId="2" fontId="60" fillId="0" borderId="47" xfId="2" applyNumberFormat="1" applyFont="1" applyBorder="1" applyAlignment="1" applyProtection="1">
      <alignment horizontal="center" vertical="center" wrapText="1"/>
      <protection locked="0"/>
    </xf>
    <xf numFmtId="2" fontId="60" fillId="0" borderId="47" xfId="2" applyNumberFormat="1" applyFont="1" applyBorder="1" applyAlignment="1" applyProtection="1">
      <alignment horizontal="center" vertical="center"/>
      <protection locked="0"/>
    </xf>
    <xf numFmtId="2" fontId="60" fillId="14" borderId="61" xfId="2" applyNumberFormat="1" applyFont="1" applyFill="1" applyBorder="1" applyAlignment="1" applyProtection="1">
      <alignment horizontal="center" vertical="center" wrapText="1"/>
      <protection locked="0"/>
    </xf>
    <xf numFmtId="2" fontId="61" fillId="0" borderId="49" xfId="2" applyNumberFormat="1" applyFont="1" applyBorder="1" applyAlignment="1" applyProtection="1">
      <alignment horizontal="center" vertical="center"/>
      <protection locked="0"/>
    </xf>
    <xf numFmtId="2" fontId="59" fillId="0" borderId="49" xfId="2" applyNumberFormat="1" applyFont="1" applyBorder="1" applyAlignment="1" applyProtection="1">
      <alignment horizontal="center" vertical="center"/>
      <protection locked="0"/>
    </xf>
    <xf numFmtId="2" fontId="60" fillId="0" borderId="49" xfId="2" applyNumberFormat="1" applyFont="1" applyBorder="1" applyAlignment="1" applyProtection="1">
      <alignment horizontal="center" vertical="center" wrapText="1"/>
      <protection locked="0"/>
    </xf>
    <xf numFmtId="2" fontId="61" fillId="14" borderId="63" xfId="2" applyNumberFormat="1" applyFont="1" applyFill="1" applyBorder="1" applyAlignment="1" applyProtection="1">
      <alignment horizontal="center" vertical="center"/>
      <protection locked="0"/>
    </xf>
    <xf numFmtId="2" fontId="60" fillId="0" borderId="64" xfId="2" applyNumberFormat="1" applyFont="1" applyBorder="1" applyAlignment="1" applyProtection="1">
      <alignment horizontal="center" vertical="center"/>
      <protection locked="0"/>
    </xf>
    <xf numFmtId="2" fontId="61" fillId="0" borderId="64" xfId="2" applyNumberFormat="1" applyFont="1" applyBorder="1" applyAlignment="1" applyProtection="1">
      <alignment horizontal="center" vertical="center"/>
      <protection locked="0"/>
    </xf>
    <xf numFmtId="2" fontId="69" fillId="0" borderId="64" xfId="2" applyNumberFormat="1" applyFont="1" applyBorder="1" applyAlignment="1" applyProtection="1">
      <alignment horizontal="center" vertical="center"/>
      <protection locked="0"/>
    </xf>
    <xf numFmtId="2" fontId="60" fillId="14" borderId="65" xfId="2" applyNumberFormat="1" applyFont="1" applyFill="1" applyBorder="1" applyAlignment="1" applyProtection="1">
      <alignment horizontal="center" vertical="center"/>
      <protection locked="0"/>
    </xf>
    <xf numFmtId="2" fontId="68" fillId="0" borderId="47" xfId="2" applyNumberFormat="1" applyFont="1" applyBorder="1" applyAlignment="1" applyProtection="1">
      <alignment horizontal="center" vertical="center" wrapText="1"/>
      <protection locked="0"/>
    </xf>
    <xf numFmtId="2" fontId="60" fillId="14" borderId="66" xfId="2" applyNumberFormat="1" applyFont="1" applyFill="1" applyBorder="1" applyAlignment="1" applyProtection="1">
      <alignment horizontal="center" vertical="center" wrapText="1"/>
      <protection locked="0"/>
    </xf>
    <xf numFmtId="2" fontId="70" fillId="0" borderId="49" xfId="2" applyNumberFormat="1" applyFont="1" applyBorder="1" applyAlignment="1" applyProtection="1">
      <alignment horizontal="center" vertical="center"/>
      <protection locked="0"/>
    </xf>
    <xf numFmtId="2" fontId="71" fillId="0" borderId="64" xfId="2" applyNumberFormat="1" applyFont="1" applyBorder="1" applyAlignment="1" applyProtection="1">
      <alignment horizontal="center" vertical="center"/>
      <protection locked="0"/>
    </xf>
    <xf numFmtId="2" fontId="59" fillId="15" borderId="47" xfId="2" applyNumberFormat="1" applyFont="1" applyFill="1" applyBorder="1" applyAlignment="1" applyProtection="1">
      <alignment horizontal="center" vertical="center" wrapText="1"/>
      <protection locked="0"/>
    </xf>
    <xf numFmtId="2" fontId="72" fillId="0" borderId="49" xfId="2" applyNumberFormat="1" applyFont="1" applyBorder="1" applyAlignment="1" applyProtection="1">
      <alignment horizontal="center" vertical="center"/>
      <protection locked="0"/>
    </xf>
    <xf numFmtId="2" fontId="61" fillId="15" borderId="49" xfId="2" applyNumberFormat="1" applyFont="1" applyFill="1" applyBorder="1" applyAlignment="1" applyProtection="1">
      <alignment horizontal="center" vertical="center"/>
      <protection locked="0"/>
    </xf>
    <xf numFmtId="2" fontId="73" fillId="0" borderId="51" xfId="2" applyNumberFormat="1" applyFont="1" applyBorder="1" applyAlignment="1" applyProtection="1">
      <alignment horizontal="center" vertical="center"/>
      <protection locked="0"/>
    </xf>
    <xf numFmtId="2" fontId="59" fillId="15" borderId="51" xfId="2" applyNumberFormat="1" applyFont="1" applyFill="1" applyBorder="1" applyAlignment="1" applyProtection="1">
      <alignment horizontal="center" vertical="center"/>
      <protection locked="0"/>
    </xf>
    <xf numFmtId="2" fontId="60" fillId="14" borderId="69" xfId="2" applyNumberFormat="1" applyFont="1" applyFill="1" applyBorder="1" applyAlignment="1" applyProtection="1">
      <alignment horizontal="center" vertical="center"/>
      <protection locked="0"/>
    </xf>
    <xf numFmtId="0" fontId="60" fillId="3" borderId="5" xfId="2" applyFont="1" applyFill="1" applyBorder="1" applyAlignment="1" applyProtection="1">
      <alignment horizontal="center" vertical="center" wrapText="1"/>
      <protection locked="0"/>
    </xf>
    <xf numFmtId="0" fontId="60" fillId="3" borderId="70" xfId="2" applyFont="1" applyFill="1" applyBorder="1" applyAlignment="1" applyProtection="1">
      <alignment horizontal="center" vertical="center" wrapText="1"/>
      <protection locked="0"/>
    </xf>
    <xf numFmtId="2" fontId="60" fillId="0" borderId="71" xfId="2" applyNumberFormat="1" applyFont="1" applyBorder="1" applyAlignment="1" applyProtection="1">
      <alignment horizontal="center" vertical="center" wrapText="1"/>
      <protection locked="0"/>
    </xf>
    <xf numFmtId="2" fontId="60" fillId="13" borderId="72" xfId="2" applyNumberFormat="1" applyFont="1" applyFill="1" applyBorder="1" applyAlignment="1" applyProtection="1">
      <alignment horizontal="center" vertical="center" wrapText="1"/>
      <protection locked="0"/>
    </xf>
    <xf numFmtId="2" fontId="60" fillId="14" borderId="72" xfId="2" applyNumberFormat="1" applyFont="1" applyFill="1" applyBorder="1" applyAlignment="1" applyProtection="1">
      <alignment horizontal="center" vertical="center" wrapText="1"/>
      <protection locked="0"/>
    </xf>
    <xf numFmtId="2" fontId="61" fillId="0" borderId="73" xfId="2" applyNumberFormat="1" applyFont="1" applyBorder="1" applyAlignment="1" applyProtection="1">
      <alignment horizontal="center" vertical="center"/>
      <protection locked="0"/>
    </xf>
    <xf numFmtId="2" fontId="72" fillId="13" borderId="74" xfId="2" applyNumberFormat="1" applyFont="1" applyFill="1" applyBorder="1" applyAlignment="1" applyProtection="1">
      <alignment horizontal="center" vertical="center"/>
      <protection locked="0"/>
    </xf>
    <xf numFmtId="2" fontId="61" fillId="14" borderId="74" xfId="2" applyNumberFormat="1" applyFont="1" applyFill="1" applyBorder="1" applyAlignment="1" applyProtection="1">
      <alignment horizontal="center" vertical="center"/>
      <protection locked="0"/>
    </xf>
    <xf numFmtId="2" fontId="60" fillId="0" borderId="75" xfId="2" applyNumberFormat="1" applyFont="1" applyBorder="1" applyAlignment="1" applyProtection="1">
      <alignment horizontal="center" vertical="center"/>
      <protection locked="0"/>
    </xf>
    <xf numFmtId="2" fontId="60" fillId="13" borderId="76" xfId="2" applyNumberFormat="1" applyFont="1" applyFill="1" applyBorder="1" applyAlignment="1" applyProtection="1">
      <alignment horizontal="center" vertical="center"/>
      <protection locked="0"/>
    </xf>
    <xf numFmtId="2" fontId="60" fillId="14" borderId="76" xfId="2" applyNumberFormat="1" applyFont="1" applyFill="1" applyBorder="1" applyAlignment="1" applyProtection="1">
      <alignment horizontal="center" vertical="center"/>
      <protection locked="0"/>
    </xf>
    <xf numFmtId="2" fontId="60" fillId="13" borderId="47" xfId="2" applyNumberFormat="1" applyFont="1" applyFill="1" applyBorder="1" applyAlignment="1" applyProtection="1">
      <alignment horizontal="center" vertical="center" wrapText="1"/>
      <protection locked="0"/>
    </xf>
    <xf numFmtId="2" fontId="60" fillId="14" borderId="47" xfId="2" applyNumberFormat="1" applyFont="1" applyFill="1" applyBorder="1" applyAlignment="1" applyProtection="1">
      <alignment horizontal="center" vertical="center" wrapText="1"/>
      <protection locked="0"/>
    </xf>
    <xf numFmtId="2" fontId="60" fillId="14" borderId="77" xfId="2" applyNumberFormat="1" applyFont="1" applyFill="1" applyBorder="1" applyAlignment="1" applyProtection="1">
      <alignment horizontal="center" vertical="center" wrapText="1"/>
      <protection locked="0"/>
    </xf>
    <xf numFmtId="2" fontId="72" fillId="13" borderId="49" xfId="2" applyNumberFormat="1" applyFont="1" applyFill="1" applyBorder="1" applyAlignment="1" applyProtection="1">
      <alignment horizontal="center" vertical="center"/>
      <protection locked="0"/>
    </xf>
    <xf numFmtId="2" fontId="72" fillId="14" borderId="49" xfId="2" applyNumberFormat="1" applyFont="1" applyFill="1" applyBorder="1" applyAlignment="1" applyProtection="1">
      <alignment horizontal="center" vertical="center"/>
      <protection locked="0"/>
    </xf>
    <xf numFmtId="2" fontId="72" fillId="14" borderId="78" xfId="2" applyNumberFormat="1" applyFont="1" applyFill="1" applyBorder="1" applyAlignment="1" applyProtection="1">
      <alignment horizontal="center" vertical="center"/>
      <protection locked="0"/>
    </xf>
    <xf numFmtId="2" fontId="73" fillId="13" borderId="51" xfId="2" applyNumberFormat="1" applyFont="1" applyFill="1" applyBorder="1" applyAlignment="1" applyProtection="1">
      <alignment horizontal="center" vertical="center"/>
      <protection locked="0"/>
    </xf>
    <xf numFmtId="2" fontId="73" fillId="14" borderId="51" xfId="2" applyNumberFormat="1" applyFont="1" applyFill="1" applyBorder="1" applyAlignment="1" applyProtection="1">
      <alignment horizontal="center" vertical="center"/>
      <protection locked="0"/>
    </xf>
    <xf numFmtId="2" fontId="73" fillId="14" borderId="79" xfId="2" applyNumberFormat="1" applyFont="1" applyFill="1" applyBorder="1" applyAlignment="1" applyProtection="1">
      <alignment horizontal="center" vertical="center"/>
      <protection locked="0"/>
    </xf>
    <xf numFmtId="2" fontId="60" fillId="0" borderId="61" xfId="2" applyNumberFormat="1" applyFont="1" applyBorder="1" applyAlignment="1" applyProtection="1">
      <alignment horizontal="center" vertical="center" wrapText="1"/>
      <protection locked="0"/>
    </xf>
    <xf numFmtId="2" fontId="61" fillId="0" borderId="63" xfId="2" applyNumberFormat="1" applyFont="1" applyBorder="1" applyAlignment="1" applyProtection="1">
      <alignment horizontal="center" vertical="center"/>
      <protection locked="0"/>
    </xf>
    <xf numFmtId="2" fontId="60" fillId="0" borderId="65" xfId="2" applyNumberFormat="1" applyFont="1" applyBorder="1" applyAlignment="1" applyProtection="1">
      <alignment horizontal="center" vertical="center"/>
      <protection locked="0"/>
    </xf>
    <xf numFmtId="2" fontId="59" fillId="0" borderId="61" xfId="2" applyNumberFormat="1" applyFont="1" applyBorder="1" applyAlignment="1" applyProtection="1">
      <alignment horizontal="center" vertical="center" wrapText="1"/>
      <protection locked="0"/>
    </xf>
    <xf numFmtId="2" fontId="59" fillId="0" borderId="65" xfId="2" applyNumberFormat="1" applyFont="1" applyBorder="1" applyAlignment="1" applyProtection="1">
      <alignment horizontal="center" vertical="center"/>
      <protection locked="0"/>
    </xf>
    <xf numFmtId="2" fontId="60" fillId="14" borderId="80" xfId="2" applyNumberFormat="1" applyFont="1" applyFill="1" applyBorder="1" applyAlignment="1" applyProtection="1">
      <alignment horizontal="center" vertical="center" wrapText="1"/>
      <protection locked="0"/>
    </xf>
    <xf numFmtId="2" fontId="59" fillId="0" borderId="47" xfId="2" applyNumberFormat="1" applyFont="1" applyBorder="1" applyAlignment="1" applyProtection="1">
      <alignment horizontal="center" vertical="center" wrapText="1"/>
      <protection locked="0"/>
    </xf>
    <xf numFmtId="2" fontId="59" fillId="0" borderId="51" xfId="2" applyNumberFormat="1" applyFont="1" applyBorder="1" applyAlignment="1" applyProtection="1">
      <alignment horizontal="center" vertical="center"/>
      <protection locked="0"/>
    </xf>
    <xf numFmtId="2" fontId="59" fillId="0" borderId="69" xfId="2" applyNumberFormat="1" applyFont="1" applyBorder="1" applyAlignment="1" applyProtection="1">
      <alignment horizontal="center" vertical="center"/>
      <protection locked="0"/>
    </xf>
    <xf numFmtId="2" fontId="69" fillId="0" borderId="65" xfId="2" applyNumberFormat="1" applyFont="1" applyBorder="1" applyAlignment="1" applyProtection="1">
      <alignment horizontal="center" vertical="center"/>
      <protection locked="0"/>
    </xf>
    <xf numFmtId="2" fontId="26" fillId="0" borderId="61" xfId="2" applyNumberFormat="1" applyFont="1" applyBorder="1" applyAlignment="1" applyProtection="1">
      <alignment horizontal="center" vertical="center" wrapText="1"/>
      <protection locked="0"/>
    </xf>
    <xf numFmtId="2" fontId="27" fillId="0" borderId="63" xfId="2" applyNumberFormat="1" applyFont="1" applyBorder="1" applyAlignment="1" applyProtection="1">
      <alignment horizontal="center" vertical="center"/>
      <protection locked="0"/>
    </xf>
    <xf numFmtId="2" fontId="26" fillId="0" borderId="65" xfId="2" applyNumberFormat="1" applyFont="1" applyBorder="1" applyAlignment="1" applyProtection="1">
      <alignment horizontal="center" vertical="center"/>
      <protection locked="0"/>
    </xf>
    <xf numFmtId="2" fontId="26" fillId="16" borderId="47" xfId="2" applyNumberFormat="1" applyFont="1" applyFill="1" applyBorder="1" applyAlignment="1" applyProtection="1">
      <alignment horizontal="center" vertical="center" wrapText="1"/>
      <protection locked="0"/>
    </xf>
    <xf numFmtId="2" fontId="60" fillId="0" borderId="81" xfId="2" applyNumberFormat="1" applyFont="1" applyBorder="1" applyAlignment="1" applyProtection="1">
      <alignment horizontal="center" vertical="center" wrapText="1"/>
      <protection locked="0"/>
    </xf>
    <xf numFmtId="2" fontId="27" fillId="16" borderId="49" xfId="2" applyNumberFormat="1" applyFont="1" applyFill="1" applyBorder="1" applyAlignment="1" applyProtection="1">
      <alignment horizontal="center" vertical="center"/>
      <protection locked="0"/>
    </xf>
    <xf numFmtId="2" fontId="61" fillId="0" borderId="82" xfId="2" applyNumberFormat="1" applyFont="1" applyBorder="1" applyAlignment="1" applyProtection="1">
      <alignment horizontal="center" vertical="center"/>
      <protection locked="0"/>
    </xf>
    <xf numFmtId="2" fontId="26" fillId="16" borderId="51" xfId="2" applyNumberFormat="1" applyFont="1" applyFill="1" applyBorder="1" applyAlignment="1" applyProtection="1">
      <alignment horizontal="center" vertical="center"/>
      <protection locked="0"/>
    </xf>
    <xf numFmtId="2" fontId="69" fillId="0" borderId="83" xfId="2" applyNumberFormat="1" applyFont="1" applyBorder="1" applyAlignment="1" applyProtection="1">
      <alignment horizontal="center" vertical="center"/>
      <protection locked="0"/>
    </xf>
    <xf numFmtId="2" fontId="26" fillId="16" borderId="61" xfId="2" applyNumberFormat="1" applyFont="1" applyFill="1" applyBorder="1" applyAlignment="1" applyProtection="1">
      <alignment horizontal="center" vertical="center" wrapText="1"/>
      <protection locked="0"/>
    </xf>
    <xf numFmtId="2" fontId="27" fillId="16" borderId="63" xfId="2" applyNumberFormat="1" applyFont="1" applyFill="1" applyBorder="1" applyAlignment="1" applyProtection="1">
      <alignment horizontal="center" vertical="center"/>
      <protection locked="0"/>
    </xf>
    <xf numFmtId="2" fontId="26" fillId="16" borderId="65" xfId="2" applyNumberFormat="1" applyFont="1" applyFill="1" applyBorder="1" applyAlignment="1" applyProtection="1">
      <alignment horizontal="center" vertical="center"/>
      <protection locked="0"/>
    </xf>
    <xf numFmtId="2" fontId="60" fillId="0" borderId="66" xfId="2" applyNumberFormat="1" applyFont="1" applyBorder="1" applyAlignment="1" applyProtection="1">
      <alignment horizontal="center" vertical="center" wrapText="1"/>
      <protection locked="0"/>
    </xf>
    <xf numFmtId="2" fontId="72" fillId="0" borderId="63" xfId="2" applyNumberFormat="1" applyFont="1" applyBorder="1" applyAlignment="1" applyProtection="1">
      <alignment horizontal="center" vertical="center"/>
      <protection locked="0"/>
    </xf>
    <xf numFmtId="2" fontId="60" fillId="0" borderId="84" xfId="2" applyNumberFormat="1" applyFont="1" applyBorder="1" applyAlignment="1" applyProtection="1">
      <alignment horizontal="center" vertical="center"/>
      <protection locked="0"/>
    </xf>
    <xf numFmtId="2" fontId="73" fillId="0" borderId="65" xfId="2" applyNumberFormat="1" applyFont="1" applyBorder="1" applyAlignment="1" applyProtection="1">
      <alignment horizontal="center" vertical="center"/>
      <protection locked="0"/>
    </xf>
    <xf numFmtId="2" fontId="26" fillId="16" borderId="72" xfId="2" applyNumberFormat="1" applyFont="1" applyFill="1" applyBorder="1" applyAlignment="1" applyProtection="1">
      <alignment horizontal="center" vertical="center" wrapText="1"/>
      <protection locked="0"/>
    </xf>
    <xf numFmtId="2" fontId="26" fillId="16" borderId="71" xfId="2" applyNumberFormat="1" applyFont="1" applyFill="1" applyBorder="1" applyAlignment="1" applyProtection="1">
      <alignment horizontal="center" vertical="center" wrapText="1"/>
      <protection locked="0"/>
    </xf>
    <xf numFmtId="2" fontId="26" fillId="16" borderId="80" xfId="2" applyNumberFormat="1" applyFont="1" applyFill="1" applyBorder="1" applyAlignment="1" applyProtection="1">
      <alignment horizontal="center" vertical="center" wrapText="1"/>
      <protection locked="0"/>
    </xf>
    <xf numFmtId="2" fontId="27" fillId="16" borderId="74" xfId="2" applyNumberFormat="1" applyFont="1" applyFill="1" applyBorder="1" applyAlignment="1" applyProtection="1">
      <alignment horizontal="center" vertical="center"/>
      <protection locked="0"/>
    </xf>
    <xf numFmtId="2" fontId="27" fillId="16" borderId="73" xfId="2" applyNumberFormat="1" applyFont="1" applyFill="1" applyBorder="1" applyAlignment="1" applyProtection="1">
      <alignment horizontal="center" vertical="center"/>
      <protection locked="0"/>
    </xf>
    <xf numFmtId="2" fontId="27" fillId="16" borderId="78" xfId="2" applyNumberFormat="1" applyFont="1" applyFill="1" applyBorder="1" applyAlignment="1" applyProtection="1">
      <alignment horizontal="center" vertical="center"/>
      <protection locked="0"/>
    </xf>
    <xf numFmtId="2" fontId="26" fillId="16" borderId="76" xfId="2" applyNumberFormat="1" applyFont="1" applyFill="1" applyBorder="1" applyAlignment="1" applyProtection="1">
      <alignment horizontal="center" vertical="center"/>
      <protection locked="0"/>
    </xf>
    <xf numFmtId="2" fontId="26" fillId="16" borderId="85" xfId="2" applyNumberFormat="1" applyFont="1" applyFill="1" applyBorder="1" applyAlignment="1" applyProtection="1">
      <alignment horizontal="center" vertical="center"/>
      <protection locked="0"/>
    </xf>
    <xf numFmtId="2" fontId="26" fillId="16" borderId="79" xfId="2" applyNumberFormat="1" applyFont="1" applyFill="1" applyBorder="1" applyAlignment="1" applyProtection="1">
      <alignment horizontal="center" vertical="center"/>
      <protection locked="0"/>
    </xf>
    <xf numFmtId="2" fontId="60" fillId="0" borderId="69" xfId="2" applyNumberFormat="1" applyFont="1" applyBorder="1" applyAlignment="1" applyProtection="1">
      <alignment horizontal="center" vertical="center"/>
      <protection locked="0"/>
    </xf>
    <xf numFmtId="0" fontId="9" fillId="0" borderId="86" xfId="2" applyFont="1" applyBorder="1" applyAlignment="1" applyProtection="1">
      <alignment horizontal="center" vertical="center" wrapText="1"/>
      <protection locked="0"/>
    </xf>
    <xf numFmtId="0" fontId="10" fillId="0" borderId="86" xfId="2" applyFont="1" applyBorder="1" applyAlignment="1" applyProtection="1">
      <alignment horizontal="center" vertical="center" wrapText="1"/>
      <protection locked="0"/>
    </xf>
    <xf numFmtId="2" fontId="10" fillId="0" borderId="86" xfId="2" applyNumberFormat="1" applyFont="1" applyBorder="1" applyAlignment="1" applyProtection="1">
      <alignment horizontal="center" vertical="center"/>
      <protection locked="0"/>
    </xf>
    <xf numFmtId="2" fontId="38" fillId="0" borderId="86" xfId="2" applyNumberFormat="1" applyFont="1" applyBorder="1" applyAlignment="1" applyProtection="1">
      <alignment horizontal="center" vertical="center"/>
      <protection locked="0"/>
    </xf>
    <xf numFmtId="0" fontId="76" fillId="0" borderId="0" xfId="4" applyFont="1"/>
    <xf numFmtId="0" fontId="9" fillId="0" borderId="0" xfId="4" applyFont="1" applyAlignment="1">
      <alignment horizontal="center" vertical="center"/>
    </xf>
    <xf numFmtId="14" fontId="9" fillId="0" borderId="0" xfId="4" applyNumberFormat="1" applyFont="1" applyAlignment="1">
      <alignment horizontal="left"/>
    </xf>
    <xf numFmtId="0" fontId="9" fillId="0" borderId="0" xfId="4" applyFont="1" applyAlignment="1">
      <alignment horizontal="center"/>
    </xf>
    <xf numFmtId="0" fontId="9" fillId="0" borderId="0" xfId="4" applyFont="1"/>
    <xf numFmtId="0" fontId="36" fillId="17" borderId="6" xfId="4" applyFont="1" applyFill="1" applyBorder="1" applyAlignment="1">
      <alignment horizontal="center" vertical="center"/>
    </xf>
    <xf numFmtId="14" fontId="36" fillId="17" borderId="6" xfId="4" applyNumberFormat="1" applyFont="1" applyFill="1" applyBorder="1" applyAlignment="1">
      <alignment horizontal="center" vertical="center" wrapText="1"/>
    </xf>
    <xf numFmtId="0" fontId="36" fillId="17" borderId="6" xfId="4" applyFont="1" applyFill="1" applyBorder="1" applyAlignment="1">
      <alignment horizontal="center" vertical="center" wrapText="1"/>
    </xf>
    <xf numFmtId="0" fontId="36" fillId="0" borderId="0" xfId="4" applyFont="1" applyAlignment="1">
      <alignment vertical="center"/>
    </xf>
    <xf numFmtId="0" fontId="9" fillId="2" borderId="5" xfId="4" applyFont="1" applyFill="1" applyBorder="1" applyAlignment="1">
      <alignment horizontal="center" vertical="center"/>
    </xf>
    <xf numFmtId="14" fontId="9" fillId="2" borderId="5" xfId="4" applyNumberFormat="1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2" borderId="7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38" fillId="2" borderId="7" xfId="4" applyFont="1" applyFill="1" applyBorder="1" applyAlignment="1">
      <alignment horizontal="center" vertical="center" wrapText="1"/>
    </xf>
    <xf numFmtId="0" fontId="38" fillId="2" borderId="0" xfId="4" applyFont="1" applyFill="1" applyAlignment="1">
      <alignment vertical="center"/>
    </xf>
    <xf numFmtId="0" fontId="9" fillId="2" borderId="8" xfId="4" applyFont="1" applyFill="1" applyBorder="1" applyAlignment="1">
      <alignment horizontal="center" vertical="center"/>
    </xf>
    <xf numFmtId="14" fontId="9" fillId="2" borderId="8" xfId="4" quotePrefix="1" applyNumberFormat="1" applyFont="1" applyFill="1" applyBorder="1" applyAlignment="1">
      <alignment horizontal="center" vertical="center"/>
    </xf>
    <xf numFmtId="0" fontId="9" fillId="2" borderId="8" xfId="4" applyFont="1" applyFill="1" applyBorder="1" applyAlignment="1">
      <alignment horizontal="center" vertical="center" wrapText="1"/>
    </xf>
    <xf numFmtId="0" fontId="78" fillId="2" borderId="7" xfId="4" applyFont="1" applyFill="1" applyBorder="1" applyAlignment="1">
      <alignment horizontal="center" vertical="center" wrapText="1"/>
    </xf>
    <xf numFmtId="0" fontId="79" fillId="2" borderId="7" xfId="4" applyFont="1" applyFill="1" applyBorder="1" applyAlignment="1">
      <alignment horizontal="center" vertical="center" wrapText="1"/>
    </xf>
    <xf numFmtId="14" fontId="9" fillId="2" borderId="5" xfId="4" quotePrefix="1" applyNumberFormat="1" applyFont="1" applyFill="1" applyBorder="1" applyAlignment="1">
      <alignment horizontal="center" vertical="center"/>
    </xf>
    <xf numFmtId="14" fontId="9" fillId="2" borderId="7" xfId="4" quotePrefix="1" applyNumberFormat="1" applyFont="1" applyFill="1" applyBorder="1" applyAlignment="1">
      <alignment horizontal="center" vertical="center"/>
    </xf>
    <xf numFmtId="0" fontId="80" fillId="2" borderId="7" xfId="4" applyFont="1" applyFill="1" applyBorder="1" applyAlignment="1">
      <alignment horizontal="center" vertical="center" wrapText="1"/>
    </xf>
    <xf numFmtId="0" fontId="80" fillId="3" borderId="7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vertical="center"/>
    </xf>
    <xf numFmtId="0" fontId="9" fillId="2" borderId="8" xfId="4" applyFont="1" applyFill="1" applyBorder="1" applyAlignment="1">
      <alignment vertical="center"/>
    </xf>
    <xf numFmtId="14" fontId="9" fillId="2" borderId="7" xfId="4" applyNumberFormat="1" applyFont="1" applyFill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9" fillId="2" borderId="0" xfId="4" applyFont="1" applyFill="1" applyAlignment="1">
      <alignment horizontal="left" vertical="center"/>
    </xf>
    <xf numFmtId="14" fontId="9" fillId="0" borderId="0" xfId="4" applyNumberFormat="1" applyFont="1" applyAlignment="1">
      <alignment horizont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59" fillId="0" borderId="60" xfId="2" applyFont="1" applyBorder="1" applyAlignment="1" applyProtection="1">
      <alignment horizontal="center" vertical="center" wrapText="1"/>
      <protection locked="0"/>
    </xf>
    <xf numFmtId="0" fontId="59" fillId="0" borderId="62" xfId="2" applyFont="1" applyBorder="1" applyAlignment="1" applyProtection="1">
      <alignment horizontal="center" vertical="center" wrapText="1"/>
      <protection locked="0"/>
    </xf>
    <xf numFmtId="0" fontId="59" fillId="0" borderId="59" xfId="2" applyFont="1" applyBorder="1" applyAlignment="1" applyProtection="1">
      <alignment horizontal="center" vertical="center" wrapText="1"/>
      <protection locked="0"/>
    </xf>
    <xf numFmtId="0" fontId="68" fillId="0" borderId="5" xfId="2" applyFont="1" applyBorder="1" applyAlignment="1" applyProtection="1">
      <alignment horizontal="center" vertical="center" wrapText="1"/>
      <protection locked="0"/>
    </xf>
    <xf numFmtId="0" fontId="68" fillId="0" borderId="7" xfId="2" applyFont="1" applyBorder="1" applyAlignment="1" applyProtection="1">
      <alignment horizontal="center" vertical="center" wrapText="1"/>
      <protection locked="0"/>
    </xf>
    <xf numFmtId="0" fontId="68" fillId="0" borderId="8" xfId="2" applyFont="1" applyBorder="1" applyAlignment="1" applyProtection="1">
      <alignment horizontal="center" vertical="center" wrapText="1"/>
      <protection locked="0"/>
    </xf>
    <xf numFmtId="0" fontId="59" fillId="0" borderId="67" xfId="2" applyFont="1" applyBorder="1" applyAlignment="1" applyProtection="1">
      <alignment horizontal="center" vertical="center" wrapText="1"/>
      <protection locked="0"/>
    </xf>
    <xf numFmtId="0" fontId="68" fillId="0" borderId="68" xfId="2" applyFont="1" applyBorder="1" applyAlignment="1" applyProtection="1">
      <alignment horizontal="center" vertical="center" wrapText="1"/>
      <protection locked="0"/>
    </xf>
    <xf numFmtId="0" fontId="60" fillId="3" borderId="56" xfId="2" applyFont="1" applyFill="1" applyBorder="1" applyAlignment="1" applyProtection="1">
      <alignment horizontal="center" vertical="center" wrapText="1"/>
      <protection locked="0"/>
    </xf>
    <xf numFmtId="0" fontId="60" fillId="3" borderId="59" xfId="2" applyFont="1" applyFill="1" applyBorder="1" applyAlignment="1" applyProtection="1">
      <alignment horizontal="center" vertical="center" wrapText="1"/>
      <protection locked="0"/>
    </xf>
    <xf numFmtId="0" fontId="60" fillId="3" borderId="57" xfId="2" applyFont="1" applyFill="1" applyBorder="1" applyAlignment="1" applyProtection="1">
      <alignment horizontal="center" vertical="center" wrapText="1"/>
      <protection locked="0"/>
    </xf>
    <xf numFmtId="0" fontId="60" fillId="3" borderId="8" xfId="2" applyFont="1" applyFill="1" applyBorder="1" applyAlignment="1" applyProtection="1">
      <alignment horizontal="center" vertical="center" wrapText="1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66" fillId="0" borderId="0" xfId="2" applyFont="1" applyAlignment="1" applyProtection="1">
      <alignment horizontal="center" vertical="top"/>
      <protection locked="0"/>
    </xf>
    <xf numFmtId="0" fontId="67" fillId="0" borderId="55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top"/>
      <protection locked="0"/>
    </xf>
    <xf numFmtId="0" fontId="36" fillId="0" borderId="0" xfId="2" applyFont="1" applyAlignment="1" applyProtection="1">
      <alignment horizontal="center" vertical="center"/>
      <protection locked="0"/>
    </xf>
    <xf numFmtId="0" fontId="10" fillId="13" borderId="42" xfId="2" applyFont="1" applyFill="1" applyBorder="1" applyAlignment="1" applyProtection="1">
      <alignment horizontal="center" vertical="center" wrapText="1"/>
      <protection locked="0"/>
    </xf>
    <xf numFmtId="0" fontId="10" fillId="13" borderId="44" xfId="2" applyFont="1" applyFill="1" applyBorder="1" applyAlignment="1" applyProtection="1">
      <alignment horizontal="center" vertical="center" wrapText="1"/>
      <protection locked="0"/>
    </xf>
    <xf numFmtId="0" fontId="10" fillId="13" borderId="43" xfId="2" applyFont="1" applyFill="1" applyBorder="1" applyAlignment="1" applyProtection="1">
      <alignment horizontal="center" vertical="center" wrapText="1"/>
      <protection locked="0"/>
    </xf>
    <xf numFmtId="0" fontId="10" fillId="13" borderId="6" xfId="2" applyFont="1" applyFill="1" applyBorder="1" applyAlignment="1" applyProtection="1">
      <alignment horizontal="center" vertical="center" wrapText="1"/>
      <protection locked="0"/>
    </xf>
    <xf numFmtId="0" fontId="9" fillId="0" borderId="46" xfId="2" applyFont="1" applyBorder="1" applyAlignment="1" applyProtection="1">
      <alignment horizontal="center" vertical="center" wrapText="1"/>
      <protection locked="0"/>
    </xf>
    <xf numFmtId="0" fontId="9" fillId="0" borderId="48" xfId="2" applyFont="1" applyBorder="1" applyAlignment="1" applyProtection="1">
      <alignment horizontal="center" vertical="center" wrapText="1"/>
      <protection locked="0"/>
    </xf>
    <xf numFmtId="0" fontId="9" fillId="0" borderId="50" xfId="2" applyFont="1" applyBorder="1" applyAlignment="1" applyProtection="1">
      <alignment horizontal="center" vertical="center" wrapText="1"/>
      <protection locked="0"/>
    </xf>
    <xf numFmtId="0" fontId="10" fillId="0" borderId="47" xfId="2" applyFont="1" applyBorder="1" applyAlignment="1" applyProtection="1">
      <alignment horizontal="center" vertical="center" wrapText="1"/>
      <protection locked="0"/>
    </xf>
    <xf numFmtId="0" fontId="10" fillId="0" borderId="49" xfId="2" applyFont="1" applyBorder="1" applyAlignment="1" applyProtection="1">
      <alignment horizontal="center" vertical="center" wrapText="1"/>
      <protection locked="0"/>
    </xf>
    <xf numFmtId="0" fontId="10" fillId="0" borderId="51" xfId="2" applyFont="1" applyBorder="1" applyAlignment="1" applyProtection="1">
      <alignment horizontal="center" vertical="center" wrapText="1"/>
      <protection locked="0"/>
    </xf>
    <xf numFmtId="0" fontId="58" fillId="0" borderId="0" xfId="2" applyFont="1" applyAlignment="1" applyProtection="1">
      <alignment horizontal="center" vertical="center"/>
      <protection locked="0"/>
    </xf>
    <xf numFmtId="0" fontId="62" fillId="0" borderId="0" xfId="2" quotePrefix="1" applyFont="1" applyAlignment="1" applyProtection="1">
      <alignment horizontal="left" vertical="top" wrapText="1"/>
      <protection locked="0"/>
    </xf>
    <xf numFmtId="0" fontId="30" fillId="0" borderId="0" xfId="0" applyFont="1" applyAlignment="1">
      <alignment horizontal="center" vertical="center"/>
    </xf>
    <xf numFmtId="0" fontId="0" fillId="0" borderId="0" xfId="0"/>
    <xf numFmtId="0" fontId="40" fillId="0" borderId="0" xfId="0" applyFont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4" fillId="9" borderId="12" xfId="0" applyFont="1" applyFill="1" applyBorder="1" applyAlignment="1">
      <alignment horizontal="center" vertical="center" wrapText="1"/>
    </xf>
    <xf numFmtId="0" fontId="31" fillId="0" borderId="16" xfId="0" applyFont="1" applyBorder="1"/>
    <xf numFmtId="0" fontId="44" fillId="0" borderId="13" xfId="0" applyFont="1" applyBorder="1" applyAlignment="1">
      <alignment horizontal="center" vertical="center" wrapText="1"/>
    </xf>
    <xf numFmtId="0" fontId="31" fillId="0" borderId="17" xfId="0" applyFont="1" applyBorder="1"/>
    <xf numFmtId="0" fontId="26" fillId="0" borderId="12" xfId="0" applyFont="1" applyBorder="1" applyAlignment="1">
      <alignment horizontal="center" vertical="center" wrapText="1"/>
    </xf>
    <xf numFmtId="0" fontId="31" fillId="0" borderId="28" xfId="0" applyFont="1" applyBorder="1"/>
    <xf numFmtId="0" fontId="31" fillId="0" borderId="29" xfId="0" applyFont="1" applyBorder="1"/>
    <xf numFmtId="0" fontId="31" fillId="0" borderId="23" xfId="0" applyFont="1" applyBorder="1"/>
    <xf numFmtId="0" fontId="44" fillId="0" borderId="25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31" fillId="0" borderId="34" xfId="0" applyFont="1" applyBorder="1"/>
    <xf numFmtId="0" fontId="31" fillId="0" borderId="36" xfId="0" applyFont="1" applyBorder="1"/>
    <xf numFmtId="0" fontId="46" fillId="0" borderId="38" xfId="0" applyFont="1" applyBorder="1" applyAlignment="1">
      <alignment horizontal="left"/>
    </xf>
    <xf numFmtId="0" fontId="31" fillId="0" borderId="39" xfId="0" applyFont="1" applyBorder="1"/>
    <xf numFmtId="0" fontId="31" fillId="0" borderId="40" xfId="0" applyFont="1" applyBorder="1"/>
    <xf numFmtId="49" fontId="50" fillId="0" borderId="38" xfId="0" applyNumberFormat="1" applyFont="1" applyBorder="1" applyAlignment="1">
      <alignment horizontal="left" vertical="top" wrapText="1" readingOrder="1"/>
    </xf>
    <xf numFmtId="0" fontId="46" fillId="0" borderId="38" xfId="0" applyFont="1" applyBorder="1" applyAlignment="1">
      <alignment horizontal="center"/>
    </xf>
    <xf numFmtId="0" fontId="46" fillId="0" borderId="38" xfId="0" applyFont="1" applyBorder="1"/>
    <xf numFmtId="0" fontId="47" fillId="0" borderId="38" xfId="0" applyFont="1" applyBorder="1" applyAlignment="1">
      <alignment horizontal="left" readingOrder="1"/>
    </xf>
    <xf numFmtId="49" fontId="48" fillId="0" borderId="36" xfId="0" applyNumberFormat="1" applyFont="1" applyBorder="1" applyAlignment="1">
      <alignment horizontal="center" vertical="top" shrinkToFit="1" readingOrder="1"/>
    </xf>
    <xf numFmtId="0" fontId="31" fillId="0" borderId="37" xfId="0" applyFont="1" applyBorder="1"/>
    <xf numFmtId="0" fontId="47" fillId="0" borderId="38" xfId="0" quotePrefix="1" applyFont="1" applyBorder="1" applyAlignment="1">
      <alignment horizontal="left" readingOrder="1"/>
    </xf>
    <xf numFmtId="0" fontId="51" fillId="0" borderId="38" xfId="0" applyFont="1" applyBorder="1"/>
    <xf numFmtId="0" fontId="53" fillId="0" borderId="38" xfId="0" applyFont="1" applyBorder="1"/>
    <xf numFmtId="0" fontId="9" fillId="2" borderId="7" xfId="4" applyFont="1" applyFill="1" applyBorder="1" applyAlignment="1">
      <alignment horizontal="center" vertical="center"/>
    </xf>
    <xf numFmtId="0" fontId="19" fillId="0" borderId="5" xfId="4" applyFont="1" applyBorder="1" applyAlignment="1">
      <alignment horizontal="center" vertical="center" wrapText="1"/>
    </xf>
    <xf numFmtId="0" fontId="19" fillId="0" borderId="7" xfId="4" applyFont="1" applyBorder="1" applyAlignment="1">
      <alignment horizontal="center" vertical="center" wrapText="1"/>
    </xf>
    <xf numFmtId="0" fontId="19" fillId="0" borderId="8" xfId="4" applyFont="1" applyBorder="1" applyAlignment="1">
      <alignment horizontal="center" vertical="center" wrapText="1"/>
    </xf>
    <xf numFmtId="14" fontId="9" fillId="2" borderId="7" xfId="4" quotePrefix="1" applyNumberFormat="1" applyFont="1" applyFill="1" applyBorder="1" applyAlignment="1">
      <alignment horizontal="center" vertical="top"/>
    </xf>
    <xf numFmtId="14" fontId="9" fillId="2" borderId="8" xfId="4" quotePrefix="1" applyNumberFormat="1" applyFont="1" applyFill="1" applyBorder="1" applyAlignment="1">
      <alignment horizontal="center" vertical="top"/>
    </xf>
    <xf numFmtId="0" fontId="9" fillId="2" borderId="8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left" vertical="center" wrapText="1"/>
    </xf>
    <xf numFmtId="0" fontId="19" fillId="2" borderId="5" xfId="4" applyFont="1" applyFill="1" applyBorder="1" applyAlignment="1">
      <alignment horizontal="center" vertical="center" wrapText="1"/>
    </xf>
    <xf numFmtId="0" fontId="19" fillId="2" borderId="7" xfId="4" applyFont="1" applyFill="1" applyBorder="1" applyAlignment="1">
      <alignment horizontal="center" vertical="center" wrapText="1"/>
    </xf>
    <xf numFmtId="0" fontId="19" fillId="2" borderId="8" xfId="4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/>
    </xf>
    <xf numFmtId="0" fontId="19" fillId="3" borderId="5" xfId="4" applyFont="1" applyFill="1" applyBorder="1" applyAlignment="1">
      <alignment horizontal="center" vertical="center" wrapText="1"/>
    </xf>
    <xf numFmtId="0" fontId="19" fillId="3" borderId="7" xfId="4" applyFont="1" applyFill="1" applyBorder="1" applyAlignment="1">
      <alignment horizontal="center" vertical="center" wrapText="1"/>
    </xf>
    <xf numFmtId="0" fontId="19" fillId="3" borderId="8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4" applyFont="1" applyFill="1" applyBorder="1" applyAlignment="1">
      <alignment horizontal="center" vertical="center" wrapText="1"/>
    </xf>
    <xf numFmtId="0" fontId="10" fillId="2" borderId="8" xfId="4" applyFont="1" applyFill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75" fillId="0" borderId="0" xfId="4" applyFont="1" applyAlignment="1">
      <alignment horizontal="center" wrapText="1"/>
    </xf>
    <xf numFmtId="14" fontId="14" fillId="0" borderId="0" xfId="4" applyNumberFormat="1" applyFont="1" applyAlignment="1">
      <alignment horizontal="center" vertical="center"/>
    </xf>
    <xf numFmtId="0" fontId="77" fillId="3" borderId="0" xfId="4" applyFont="1" applyFill="1" applyAlignment="1">
      <alignment horizontal="center" vertical="center"/>
    </xf>
    <xf numFmtId="0" fontId="11" fillId="0" borderId="0" xfId="2" applyFont="1" applyAlignment="1" applyProtection="1">
      <alignment vertical="top"/>
      <protection locked="0"/>
    </xf>
    <xf numFmtId="0" fontId="36" fillId="0" borderId="0" xfId="2" applyFont="1" applyAlignment="1" applyProtection="1">
      <alignment vertical="center"/>
      <protection locked="0"/>
    </xf>
    <xf numFmtId="167" fontId="60" fillId="3" borderId="43" xfId="2" applyNumberFormat="1" applyFont="1" applyFill="1" applyBorder="1" applyAlignment="1" applyProtection="1">
      <alignment horizontal="center" vertical="center"/>
      <protection locked="0"/>
    </xf>
    <xf numFmtId="167" fontId="60" fillId="3" borderId="58" xfId="2" applyNumberFormat="1" applyFont="1" applyFill="1" applyBorder="1" applyAlignment="1" applyProtection="1">
      <alignment horizontal="center" vertical="center"/>
      <protection locked="0"/>
    </xf>
    <xf numFmtId="2" fontId="81" fillId="0" borderId="47" xfId="2" applyNumberFormat="1" applyFont="1" applyBorder="1" applyAlignment="1" applyProtection="1">
      <alignment horizontal="center" vertical="center" wrapText="1"/>
      <protection locked="0"/>
    </xf>
    <xf numFmtId="2" fontId="82" fillId="0" borderId="49" xfId="2" applyNumberFormat="1" applyFont="1" applyBorder="1" applyAlignment="1" applyProtection="1">
      <alignment horizontal="center" vertical="center"/>
      <protection locked="0"/>
    </xf>
    <xf numFmtId="2" fontId="81" fillId="0" borderId="51" xfId="2" applyNumberFormat="1" applyFont="1" applyBorder="1" applyAlignment="1" applyProtection="1">
      <alignment horizontal="center" vertical="center"/>
      <protection locked="0"/>
    </xf>
    <xf numFmtId="2" fontId="60" fillId="0" borderId="51" xfId="2" applyNumberFormat="1" applyFont="1" applyBorder="1" applyAlignment="1" applyProtection="1">
      <alignment horizontal="center" vertical="center"/>
      <protection locked="0"/>
    </xf>
    <xf numFmtId="0" fontId="60" fillId="3" borderId="42" xfId="2" applyFont="1" applyFill="1" applyBorder="1" applyAlignment="1" applyProtection="1">
      <alignment horizontal="center" vertical="center" wrapText="1"/>
      <protection locked="0"/>
    </xf>
    <xf numFmtId="0" fontId="60" fillId="3" borderId="43" xfId="2" applyFont="1" applyFill="1" applyBorder="1" applyAlignment="1" applyProtection="1">
      <alignment horizontal="center" vertical="center" wrapText="1"/>
      <protection locked="0"/>
    </xf>
    <xf numFmtId="0" fontId="60" fillId="3" borderId="44" xfId="2" applyFont="1" applyFill="1" applyBorder="1" applyAlignment="1" applyProtection="1">
      <alignment horizontal="center" vertical="center" wrapText="1"/>
      <protection locked="0"/>
    </xf>
    <xf numFmtId="0" fontId="60" fillId="3" borderId="6" xfId="2" applyFont="1" applyFill="1" applyBorder="1" applyAlignment="1" applyProtection="1">
      <alignment horizontal="center" vertical="center" wrapText="1"/>
      <protection locked="0"/>
    </xf>
    <xf numFmtId="0" fontId="59" fillId="0" borderId="46" xfId="2" applyFont="1" applyBorder="1" applyAlignment="1" applyProtection="1">
      <alignment horizontal="center" vertical="center" wrapText="1"/>
      <protection locked="0"/>
    </xf>
    <xf numFmtId="0" fontId="68" fillId="0" borderId="47" xfId="2" applyFont="1" applyBorder="1" applyAlignment="1" applyProtection="1">
      <alignment horizontal="center" vertical="center" wrapText="1"/>
      <protection locked="0"/>
    </xf>
    <xf numFmtId="2" fontId="60" fillId="2" borderId="47" xfId="2" applyNumberFormat="1" applyFont="1" applyFill="1" applyBorder="1" applyAlignment="1" applyProtection="1">
      <alignment horizontal="center" vertical="center" wrapText="1"/>
      <protection locked="0"/>
    </xf>
    <xf numFmtId="2" fontId="60" fillId="2" borderId="47" xfId="2" applyNumberFormat="1" applyFont="1" applyFill="1" applyBorder="1" applyAlignment="1" applyProtection="1">
      <alignment horizontal="center" vertical="center"/>
      <protection locked="0"/>
    </xf>
    <xf numFmtId="2" fontId="44" fillId="0" borderId="47" xfId="2" applyNumberFormat="1" applyFont="1" applyBorder="1" applyAlignment="1" applyProtection="1">
      <alignment horizontal="center" vertical="center" wrapText="1"/>
      <protection locked="0"/>
    </xf>
    <xf numFmtId="0" fontId="41" fillId="0" borderId="6" xfId="7" applyFont="1" applyBorder="1" applyAlignment="1">
      <alignment horizontal="center" vertical="center" wrapText="1"/>
    </xf>
    <xf numFmtId="0" fontId="59" fillId="0" borderId="48" xfId="2" applyFont="1" applyBorder="1" applyAlignment="1" applyProtection="1">
      <alignment horizontal="center" vertical="center" wrapText="1"/>
      <protection locked="0"/>
    </xf>
    <xf numFmtId="0" fontId="68" fillId="0" borderId="49" xfId="2" applyFont="1" applyBorder="1" applyAlignment="1" applyProtection="1">
      <alignment horizontal="center" vertical="center" wrapText="1"/>
      <protection locked="0"/>
    </xf>
    <xf numFmtId="2" fontId="61" fillId="2" borderId="49" xfId="2" applyNumberFormat="1" applyFont="1" applyFill="1" applyBorder="1" applyAlignment="1" applyProtection="1">
      <alignment horizontal="center" vertical="center"/>
      <protection locked="0"/>
    </xf>
    <xf numFmtId="2" fontId="59" fillId="2" borderId="49" xfId="2" applyNumberFormat="1" applyFont="1" applyFill="1" applyBorder="1" applyAlignment="1" applyProtection="1">
      <alignment horizontal="center" vertical="center"/>
      <protection locked="0"/>
    </xf>
    <xf numFmtId="2" fontId="44" fillId="0" borderId="49" xfId="2" applyNumberFormat="1" applyFont="1" applyBorder="1" applyAlignment="1" applyProtection="1">
      <alignment horizontal="center" vertical="center" wrapText="1"/>
      <protection locked="0"/>
    </xf>
    <xf numFmtId="2" fontId="27" fillId="0" borderId="49" xfId="2" applyNumberFormat="1" applyFont="1" applyBorder="1" applyAlignment="1" applyProtection="1">
      <alignment horizontal="center" vertical="center"/>
      <protection locked="0"/>
    </xf>
    <xf numFmtId="2" fontId="39" fillId="18" borderId="49" xfId="2" applyNumberFormat="1" applyFont="1" applyFill="1" applyBorder="1" applyAlignment="1" applyProtection="1">
      <alignment horizontal="center" vertical="center"/>
      <protection locked="0"/>
    </xf>
    <xf numFmtId="0" fontId="59" fillId="0" borderId="87" xfId="2" applyFont="1" applyBorder="1" applyAlignment="1" applyProtection="1">
      <alignment horizontal="center" vertical="center" wrapText="1"/>
      <protection locked="0"/>
    </xf>
    <xf numFmtId="0" fontId="68" fillId="0" borderId="64" xfId="2" applyFont="1" applyBorder="1" applyAlignment="1" applyProtection="1">
      <alignment horizontal="center" vertical="center" wrapText="1"/>
      <protection locked="0"/>
    </xf>
    <xf numFmtId="2" fontId="60" fillId="2" borderId="64" xfId="2" applyNumberFormat="1" applyFont="1" applyFill="1" applyBorder="1" applyAlignment="1" applyProtection="1">
      <alignment horizontal="center" vertical="center"/>
      <protection locked="0"/>
    </xf>
    <xf numFmtId="2" fontId="61" fillId="2" borderId="64" xfId="2" applyNumberFormat="1" applyFont="1" applyFill="1" applyBorder="1" applyAlignment="1" applyProtection="1">
      <alignment horizontal="center" vertical="center"/>
      <protection locked="0"/>
    </xf>
    <xf numFmtId="2" fontId="27" fillId="0" borderId="64" xfId="2" applyNumberFormat="1" applyFont="1" applyBorder="1" applyAlignment="1" applyProtection="1">
      <alignment horizontal="center" vertical="center"/>
      <protection locked="0"/>
    </xf>
    <xf numFmtId="2" fontId="44" fillId="0" borderId="64" xfId="2" applyNumberFormat="1" applyFont="1" applyBorder="1" applyAlignment="1" applyProtection="1">
      <alignment horizontal="center" vertical="center"/>
      <protection locked="0"/>
    </xf>
    <xf numFmtId="2" fontId="29" fillId="0" borderId="51" xfId="2" applyNumberFormat="1" applyFont="1" applyBorder="1" applyAlignment="1" applyProtection="1">
      <alignment horizontal="center" vertical="center" wrapText="1"/>
      <protection locked="0"/>
    </xf>
    <xf numFmtId="0" fontId="83" fillId="0" borderId="6" xfId="7" applyFont="1" applyBorder="1" applyAlignment="1">
      <alignment horizontal="center" vertical="center" wrapText="1"/>
    </xf>
    <xf numFmtId="0" fontId="83" fillId="2" borderId="6" xfId="7" applyFont="1" applyFill="1" applyBorder="1" applyAlignment="1">
      <alignment horizontal="center" vertical="center" wrapText="1"/>
    </xf>
    <xf numFmtId="2" fontId="16" fillId="2" borderId="49" xfId="2" applyNumberFormat="1" applyFont="1" applyFill="1" applyBorder="1" applyAlignment="1" applyProtection="1">
      <alignment horizontal="center" vertical="center" wrapText="1"/>
      <protection locked="0"/>
    </xf>
    <xf numFmtId="2" fontId="62" fillId="2" borderId="49" xfId="2" applyNumberFormat="1" applyFont="1" applyFill="1" applyBorder="1" applyAlignment="1" applyProtection="1">
      <alignment horizontal="center" vertical="center" wrapText="1"/>
      <protection locked="0"/>
    </xf>
    <xf numFmtId="2" fontId="62" fillId="0" borderId="49" xfId="2" applyNumberFormat="1" applyFont="1" applyBorder="1" applyAlignment="1" applyProtection="1">
      <alignment horizontal="center" vertical="center"/>
      <protection locked="0"/>
    </xf>
    <xf numFmtId="2" fontId="18" fillId="0" borderId="49" xfId="2" applyNumberFormat="1" applyFont="1" applyBorder="1" applyAlignment="1" applyProtection="1">
      <alignment horizontal="center" vertical="center"/>
      <protection locked="0"/>
    </xf>
    <xf numFmtId="0" fontId="59" fillId="0" borderId="50" xfId="2" applyFont="1" applyBorder="1" applyAlignment="1" applyProtection="1">
      <alignment horizontal="center" vertical="center" wrapText="1"/>
      <protection locked="0"/>
    </xf>
    <xf numFmtId="0" fontId="68" fillId="0" borderId="51" xfId="2" applyFont="1" applyBorder="1" applyAlignment="1" applyProtection="1">
      <alignment horizontal="center" vertical="center" wrapText="1"/>
      <protection locked="0"/>
    </xf>
    <xf numFmtId="2" fontId="11" fillId="0" borderId="51" xfId="2" applyNumberFormat="1" applyFont="1" applyBorder="1" applyAlignment="1" applyProtection="1">
      <alignment horizontal="center" vertical="center" wrapText="1"/>
      <protection locked="0"/>
    </xf>
    <xf numFmtId="2" fontId="60" fillId="2" borderId="51" xfId="2" applyNumberFormat="1" applyFont="1" applyFill="1" applyBorder="1" applyAlignment="1" applyProtection="1">
      <alignment horizontal="center" vertical="center" wrapText="1"/>
      <protection locked="0"/>
    </xf>
    <xf numFmtId="2" fontId="60" fillId="0" borderId="51" xfId="2" applyNumberFormat="1" applyFont="1" applyBorder="1" applyAlignment="1" applyProtection="1">
      <alignment horizontal="center" vertical="center" wrapText="1"/>
      <protection locked="0"/>
    </xf>
    <xf numFmtId="0" fontId="42" fillId="0" borderId="6" xfId="7" applyFont="1" applyBorder="1" applyAlignment="1">
      <alignment horizontal="center" vertical="center" wrapText="1"/>
    </xf>
    <xf numFmtId="2" fontId="39" fillId="0" borderId="49" xfId="2" applyNumberFormat="1" applyFont="1" applyBorder="1" applyAlignment="1" applyProtection="1">
      <alignment horizontal="center" vertical="center"/>
      <protection locked="0"/>
    </xf>
    <xf numFmtId="2" fontId="44" fillId="0" borderId="51" xfId="2" applyNumberFormat="1" applyFont="1" applyBorder="1" applyAlignment="1" applyProtection="1">
      <alignment horizontal="center" vertical="center" wrapText="1"/>
      <protection locked="0"/>
    </xf>
    <xf numFmtId="0" fontId="83" fillId="0" borderId="8" xfId="7" applyFont="1" applyBorder="1" applyAlignment="1">
      <alignment horizontal="center" vertical="center" wrapText="1"/>
    </xf>
    <xf numFmtId="2" fontId="29" fillId="0" borderId="64" xfId="2" applyNumberFormat="1" applyFont="1" applyBorder="1" applyAlignment="1" applyProtection="1">
      <alignment horizontal="center" vertical="center" wrapText="1"/>
      <protection locked="0"/>
    </xf>
  </cellXfs>
  <cellStyles count="8">
    <cellStyle name="Hyperlink 2" xfId="6" xr:uid="{DE450F11-AE00-4FAF-A896-46E66F74ECFA}"/>
    <cellStyle name="Normal" xfId="0" builtinId="0"/>
    <cellStyle name="Normal 2" xfId="1" xr:uid="{3C3C4183-3B80-4E4F-B2B4-FE137DCE5F54}"/>
    <cellStyle name="Normal 3" xfId="3" xr:uid="{014C3E5E-2B9A-4105-A263-DF10121F7302}"/>
    <cellStyle name="Normal 3 3" xfId="7" xr:uid="{F33B1533-7021-4F48-A8F2-0B1066D5AE66}"/>
    <cellStyle name="Normal 4" xfId="5" xr:uid="{73D44961-1A05-451E-81A4-B860C71E9973}"/>
    <cellStyle name="Normal 4 2" xfId="2" xr:uid="{6CF84948-7D82-4164-989C-7DB163EFE1B9}"/>
    <cellStyle name="Normal 5" xfId="4" xr:uid="{9319D790-1059-4D86-9C8C-F118DCF8DC1A}"/>
  </cellStyles>
  <dxfs count="4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LLO\Downloads\TKB%20K29%20MLI%20-%20%20C&#7853;p%20nh&#7853;t%20ng&#224;y%2026.5.2025.xlsx" TargetMode="External"/><Relationship Id="rId1" Type="http://schemas.openxmlformats.org/officeDocument/2006/relationships/externalLinkPath" Target="TKB%20K29%20MLI%20-%20%20C&#7853;p%20nh&#7853;t%20ng&#224;y%2026.5.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u%20cua%20Tu\KHOI98\DIEM98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h&#7885;c%202007-2008\ANH%20TRI\DQT_DL\luu%20cua%20Tu%20ve%20diem\KHOI_97\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h&#7885;c%202007-2008\ANH%20TRI\DQT_DL\TU2001\KHOA\TIN\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TU2001\KHOA\TIN\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UC\2.KE%20HOACH%20GIANG%20DAY%20&amp;%20HT\nam%202009-2010\hoc%20ky%201\KH%20tien%20do\QTTCDL\KTDL\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KB K29 MLI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uytan.zoom.us/j/94334434401?pwd=1cszSsxK6BSkkOSdGPbfMhaM6XaO7e.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916256810?pwd=H7BPUQNqXdmSf6p44Zeg9fphgoCX6x.1" TargetMode="External"/><Relationship Id="rId2" Type="http://schemas.openxmlformats.org/officeDocument/2006/relationships/hyperlink" Target="https://duytan.zoom.us/j/97393429283?pwd=I3mYqjRtkoj9J6oLXKgTXnS0ExDBXD.1" TargetMode="External"/><Relationship Id="rId1" Type="http://schemas.openxmlformats.org/officeDocument/2006/relationships/hyperlink" Target="https://duytan.zoom.us/j/95987463905?pwd=3w0HFvAgpMbCBHh2YElkdVGM7DfcGc.1" TargetMode="External"/><Relationship Id="rId6" Type="http://schemas.openxmlformats.org/officeDocument/2006/relationships/hyperlink" Target="https://duytan.zoom.us/j/92379790748?pwd=ddYNe5Wd1kFjIv3ra3tA4TMMj2rB0H.1" TargetMode="External"/><Relationship Id="rId5" Type="http://schemas.openxmlformats.org/officeDocument/2006/relationships/hyperlink" Target="https://duytan.zoom.us/j/94056465467?pwd=Wlb77EaZ1PhaaPbkLrwsIw3NKlW5E7.1" TargetMode="External"/><Relationship Id="rId4" Type="http://schemas.openxmlformats.org/officeDocument/2006/relationships/hyperlink" Target="https://duytan.zoom.us/j/92591844872?pwd=rG0GQDk7atUa53vKDXKhYinwlgac14.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7E3F-A6C1-4CEA-8C1C-AC22863AACCA}">
  <sheetPr>
    <tabColor rgb="FFFFFF00"/>
  </sheetPr>
  <dimension ref="A1:R36"/>
  <sheetViews>
    <sheetView showGridLines="0" tabSelected="1" zoomScale="70" zoomScaleNormal="7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F26" sqref="F26"/>
    </sheetView>
  </sheetViews>
  <sheetFormatPr defaultColWidth="9.08984375" defaultRowHeight="14"/>
  <cols>
    <col min="1" max="1" width="5.36328125" style="13" customWidth="1"/>
    <col min="2" max="2" width="15.36328125" style="43" customWidth="1"/>
    <col min="3" max="3" width="10.90625" style="44" customWidth="1"/>
    <col min="4" max="10" width="33.453125" style="13" customWidth="1"/>
    <col min="11" max="16" width="9.08984375" style="13"/>
    <col min="17" max="17" width="0" style="13" hidden="1" customWidth="1"/>
    <col min="18" max="18" width="14.6328125" style="13" hidden="1" customWidth="1"/>
    <col min="19" max="16384" width="9.08984375" style="13"/>
  </cols>
  <sheetData>
    <row r="1" spans="1:18" s="1" customFormat="1" ht="27" customHeight="1">
      <c r="B1" s="266" t="s">
        <v>0</v>
      </c>
      <c r="C1" s="266"/>
      <c r="D1" s="266"/>
      <c r="E1" s="267" t="s">
        <v>1</v>
      </c>
      <c r="F1" s="267"/>
      <c r="G1" s="267"/>
      <c r="H1" s="267"/>
      <c r="I1" s="2" t="s">
        <v>2</v>
      </c>
      <c r="J1" s="3"/>
      <c r="Q1" s="4">
        <v>1</v>
      </c>
      <c r="R1" s="5">
        <v>45523</v>
      </c>
    </row>
    <row r="2" spans="1:18" s="6" customFormat="1" ht="24.65" customHeight="1">
      <c r="B2" s="268" t="s">
        <v>3</v>
      </c>
      <c r="C2" s="268"/>
      <c r="D2" s="268"/>
      <c r="E2" s="7"/>
      <c r="F2" s="8" t="s">
        <v>4</v>
      </c>
      <c r="G2" s="9">
        <v>41</v>
      </c>
      <c r="H2" s="10">
        <f>R1+(G2-Q1)*7</f>
        <v>45803</v>
      </c>
      <c r="I2" s="11">
        <f>H2+6</f>
        <v>45809</v>
      </c>
      <c r="J2" s="12"/>
    </row>
    <row r="3" spans="1:18" ht="43.5" customHeight="1">
      <c r="B3" s="14" t="s">
        <v>5</v>
      </c>
      <c r="C3" s="15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R3" s="17"/>
    </row>
    <row r="4" spans="1:18" ht="25.5" customHeight="1">
      <c r="B4" s="18"/>
      <c r="C4" s="19"/>
      <c r="D4" s="20">
        <v>8</v>
      </c>
      <c r="E4" s="20">
        <v>4</v>
      </c>
      <c r="F4" s="20">
        <v>13</v>
      </c>
      <c r="G4" s="20">
        <v>2</v>
      </c>
      <c r="H4" s="20">
        <v>17</v>
      </c>
      <c r="I4" s="20">
        <v>5</v>
      </c>
      <c r="J4" s="20">
        <v>4</v>
      </c>
    </row>
    <row r="5" spans="1:18" ht="16.25" customHeight="1">
      <c r="A5" s="106">
        <v>2</v>
      </c>
      <c r="B5" s="21"/>
      <c r="C5" s="264" t="s">
        <v>14</v>
      </c>
      <c r="D5" s="22" t="s">
        <v>15</v>
      </c>
      <c r="E5" s="23" t="s">
        <v>16</v>
      </c>
      <c r="F5" s="22" t="s">
        <v>15</v>
      </c>
      <c r="G5" s="23" t="s">
        <v>16</v>
      </c>
      <c r="H5" s="23"/>
      <c r="I5" s="23" t="s">
        <v>16</v>
      </c>
      <c r="J5" s="23" t="s">
        <v>16</v>
      </c>
    </row>
    <row r="6" spans="1:18" ht="16.25" customHeight="1">
      <c r="A6" s="107">
        <v>2</v>
      </c>
      <c r="B6" s="24" t="s">
        <v>17</v>
      </c>
      <c r="C6" s="264"/>
      <c r="D6" s="25" t="s">
        <v>195</v>
      </c>
      <c r="E6" s="26" t="s">
        <v>196</v>
      </c>
      <c r="F6" s="25" t="s">
        <v>195</v>
      </c>
      <c r="G6" s="26" t="s">
        <v>196</v>
      </c>
      <c r="H6" s="26"/>
      <c r="I6" s="26" t="s">
        <v>196</v>
      </c>
      <c r="J6" s="26" t="s">
        <v>196</v>
      </c>
    </row>
    <row r="7" spans="1:18" ht="16.25" customHeight="1">
      <c r="A7" s="108">
        <v>2</v>
      </c>
      <c r="B7" s="27">
        <f>H2</f>
        <v>45803</v>
      </c>
      <c r="C7" s="264"/>
      <c r="D7" s="28" t="s">
        <v>19</v>
      </c>
      <c r="E7" s="29" t="s">
        <v>20</v>
      </c>
      <c r="F7" s="28" t="s">
        <v>19</v>
      </c>
      <c r="G7" s="29" t="s">
        <v>20</v>
      </c>
      <c r="H7" s="29"/>
      <c r="I7" s="29" t="s">
        <v>20</v>
      </c>
      <c r="J7" s="29" t="s">
        <v>20</v>
      </c>
    </row>
    <row r="8" spans="1:18" ht="16.25" customHeight="1">
      <c r="A8" s="109">
        <v>2</v>
      </c>
      <c r="B8" s="30"/>
      <c r="C8" s="265"/>
      <c r="D8" s="31" t="s">
        <v>21</v>
      </c>
      <c r="E8" s="31" t="s">
        <v>22</v>
      </c>
      <c r="F8" s="31" t="s">
        <v>21</v>
      </c>
      <c r="G8" s="31" t="s">
        <v>22</v>
      </c>
      <c r="H8" s="31"/>
      <c r="I8" s="31" t="s">
        <v>22</v>
      </c>
      <c r="J8" s="31" t="s">
        <v>22</v>
      </c>
    </row>
    <row r="9" spans="1:18" ht="16.25" customHeight="1">
      <c r="A9" s="106">
        <v>3</v>
      </c>
      <c r="B9" s="21"/>
      <c r="C9" s="263" t="s">
        <v>14</v>
      </c>
      <c r="D9" s="23"/>
      <c r="E9" s="32"/>
      <c r="F9" s="33" t="s">
        <v>23</v>
      </c>
      <c r="G9" s="33" t="s">
        <v>23</v>
      </c>
      <c r="H9" s="32"/>
      <c r="I9" s="32"/>
      <c r="J9" s="32"/>
    </row>
    <row r="10" spans="1:18" ht="16.25" customHeight="1">
      <c r="A10" s="107">
        <v>3</v>
      </c>
      <c r="B10" s="24" t="s">
        <v>24</v>
      </c>
      <c r="C10" s="264"/>
      <c r="D10" s="26"/>
      <c r="E10" s="34"/>
      <c r="F10" s="35" t="s">
        <v>18</v>
      </c>
      <c r="G10" s="35" t="s">
        <v>18</v>
      </c>
      <c r="H10" s="34"/>
      <c r="I10" s="34"/>
      <c r="J10" s="34"/>
    </row>
    <row r="11" spans="1:18" ht="16.25" customHeight="1">
      <c r="A11" s="108">
        <v>3</v>
      </c>
      <c r="B11" s="27">
        <f>B7+1</f>
        <v>45804</v>
      </c>
      <c r="C11" s="264"/>
      <c r="D11" s="29"/>
      <c r="E11" s="32"/>
      <c r="F11" s="36" t="s">
        <v>25</v>
      </c>
      <c r="G11" s="36" t="s">
        <v>25</v>
      </c>
      <c r="H11" s="32"/>
      <c r="I11" s="32"/>
      <c r="J11" s="32"/>
    </row>
    <row r="12" spans="1:18" ht="16.25" customHeight="1">
      <c r="A12" s="109">
        <v>3</v>
      </c>
      <c r="B12" s="37"/>
      <c r="C12" s="265"/>
      <c r="D12" s="31"/>
      <c r="E12" s="38"/>
      <c r="F12" s="31" t="s">
        <v>22</v>
      </c>
      <c r="G12" s="31" t="s">
        <v>22</v>
      </c>
      <c r="H12" s="38"/>
      <c r="I12" s="38"/>
      <c r="J12" s="38"/>
    </row>
    <row r="13" spans="1:18" ht="16.25" customHeight="1">
      <c r="A13" s="106">
        <v>4</v>
      </c>
      <c r="B13" s="21"/>
      <c r="C13" s="263" t="s">
        <v>14</v>
      </c>
      <c r="D13" s="22"/>
      <c r="E13" s="32"/>
      <c r="F13" s="22"/>
      <c r="G13" s="32"/>
      <c r="H13" s="39" t="s">
        <v>26</v>
      </c>
      <c r="I13" s="39" t="s">
        <v>26</v>
      </c>
      <c r="J13" s="39" t="s">
        <v>26</v>
      </c>
    </row>
    <row r="14" spans="1:18" ht="16.25" customHeight="1">
      <c r="A14" s="107">
        <v>4</v>
      </c>
      <c r="B14" s="24" t="s">
        <v>27</v>
      </c>
      <c r="C14" s="264"/>
      <c r="D14" s="25"/>
      <c r="E14" s="34"/>
      <c r="F14" s="25"/>
      <c r="G14" s="34"/>
      <c r="H14" s="40" t="s">
        <v>30</v>
      </c>
      <c r="I14" s="40" t="s">
        <v>30</v>
      </c>
      <c r="J14" s="40" t="s">
        <v>30</v>
      </c>
    </row>
    <row r="15" spans="1:18" ht="16.25" customHeight="1">
      <c r="A15" s="108">
        <v>4</v>
      </c>
      <c r="B15" s="27">
        <f>B11+1</f>
        <v>45805</v>
      </c>
      <c r="C15" s="264"/>
      <c r="D15" s="28"/>
      <c r="E15" s="32"/>
      <c r="F15" s="28"/>
      <c r="G15" s="32"/>
      <c r="H15" s="39" t="s">
        <v>28</v>
      </c>
      <c r="I15" s="39" t="s">
        <v>28</v>
      </c>
      <c r="J15" s="39" t="s">
        <v>28</v>
      </c>
    </row>
    <row r="16" spans="1:18" ht="16.25" customHeight="1">
      <c r="A16" s="109">
        <v>4</v>
      </c>
      <c r="B16" s="37"/>
      <c r="C16" s="265"/>
      <c r="D16" s="31"/>
      <c r="E16" s="38"/>
      <c r="F16" s="31"/>
      <c r="G16" s="38"/>
      <c r="H16" s="31" t="s">
        <v>22</v>
      </c>
      <c r="I16" s="31" t="s">
        <v>22</v>
      </c>
      <c r="J16" s="31" t="s">
        <v>22</v>
      </c>
    </row>
    <row r="17" spans="1:10" ht="16.25" customHeight="1">
      <c r="A17" s="106">
        <v>5</v>
      </c>
      <c r="B17" s="21"/>
      <c r="C17" s="263" t="s">
        <v>14</v>
      </c>
      <c r="D17" s="23"/>
      <c r="E17" s="23" t="s">
        <v>16</v>
      </c>
      <c r="F17" s="32"/>
      <c r="G17" s="23" t="s">
        <v>16</v>
      </c>
      <c r="H17" s="32"/>
      <c r="I17" s="23" t="s">
        <v>16</v>
      </c>
      <c r="J17" s="23" t="s">
        <v>16</v>
      </c>
    </row>
    <row r="18" spans="1:10" ht="16.25" customHeight="1">
      <c r="A18" s="107">
        <v>5</v>
      </c>
      <c r="B18" s="24" t="s">
        <v>29</v>
      </c>
      <c r="C18" s="264"/>
      <c r="D18" s="26"/>
      <c r="E18" s="26" t="s">
        <v>33</v>
      </c>
      <c r="F18" s="34"/>
      <c r="G18" s="26" t="s">
        <v>33</v>
      </c>
      <c r="H18" s="34"/>
      <c r="I18" s="26" t="s">
        <v>33</v>
      </c>
      <c r="J18" s="26" t="s">
        <v>33</v>
      </c>
    </row>
    <row r="19" spans="1:10" ht="16.25" customHeight="1">
      <c r="A19" s="108">
        <v>5</v>
      </c>
      <c r="B19" s="27">
        <f>B15+1</f>
        <v>45806</v>
      </c>
      <c r="C19" s="264"/>
      <c r="D19" s="29"/>
      <c r="E19" s="29" t="s">
        <v>20</v>
      </c>
      <c r="F19" s="32"/>
      <c r="G19" s="29" t="s">
        <v>20</v>
      </c>
      <c r="H19" s="32"/>
      <c r="I19" s="29" t="s">
        <v>20</v>
      </c>
      <c r="J19" s="29" t="s">
        <v>20</v>
      </c>
    </row>
    <row r="20" spans="1:10" ht="16.25" customHeight="1">
      <c r="A20" s="109">
        <v>5</v>
      </c>
      <c r="B20" s="37"/>
      <c r="C20" s="265"/>
      <c r="D20" s="31"/>
      <c r="E20" s="31" t="s">
        <v>22</v>
      </c>
      <c r="F20" s="38"/>
      <c r="G20" s="31" t="s">
        <v>22</v>
      </c>
      <c r="H20" s="38"/>
      <c r="I20" s="31" t="s">
        <v>22</v>
      </c>
      <c r="J20" s="31" t="s">
        <v>22</v>
      </c>
    </row>
    <row r="21" spans="1:10" ht="16.25" customHeight="1">
      <c r="A21" s="106">
        <v>6</v>
      </c>
      <c r="B21" s="21"/>
      <c r="C21" s="263" t="s">
        <v>14</v>
      </c>
      <c r="D21" s="23"/>
      <c r="E21" s="23"/>
      <c r="F21" s="33" t="s">
        <v>23</v>
      </c>
      <c r="G21" s="33" t="s">
        <v>23</v>
      </c>
      <c r="H21" s="32" t="s">
        <v>31</v>
      </c>
      <c r="I21" s="32" t="s">
        <v>31</v>
      </c>
      <c r="J21" s="32" t="s">
        <v>31</v>
      </c>
    </row>
    <row r="22" spans="1:10" ht="16.25" customHeight="1">
      <c r="A22" s="107">
        <v>6</v>
      </c>
      <c r="B22" s="24" t="s">
        <v>32</v>
      </c>
      <c r="C22" s="264"/>
      <c r="D22" s="26"/>
      <c r="E22" s="26"/>
      <c r="F22" s="35" t="s">
        <v>196</v>
      </c>
      <c r="G22" s="35" t="s">
        <v>196</v>
      </c>
      <c r="H22" s="34" t="s">
        <v>195</v>
      </c>
      <c r="I22" s="34" t="s">
        <v>195</v>
      </c>
      <c r="J22" s="34" t="s">
        <v>195</v>
      </c>
    </row>
    <row r="23" spans="1:10" ht="16.25" customHeight="1">
      <c r="A23" s="108">
        <v>6</v>
      </c>
      <c r="B23" s="27">
        <f>B19+1</f>
        <v>45807</v>
      </c>
      <c r="C23" s="264"/>
      <c r="D23" s="23"/>
      <c r="E23" s="23"/>
      <c r="F23" s="36" t="s">
        <v>25</v>
      </c>
      <c r="G23" s="36" t="s">
        <v>25</v>
      </c>
      <c r="H23" s="41" t="s">
        <v>34</v>
      </c>
      <c r="I23" s="41" t="s">
        <v>34</v>
      </c>
      <c r="J23" s="41" t="s">
        <v>34</v>
      </c>
    </row>
    <row r="24" spans="1:10" ht="16.25" customHeight="1">
      <c r="A24" s="109">
        <v>6</v>
      </c>
      <c r="B24" s="37"/>
      <c r="C24" s="265"/>
      <c r="D24" s="42"/>
      <c r="E24" s="42"/>
      <c r="F24" s="31" t="s">
        <v>21</v>
      </c>
      <c r="G24" s="31" t="s">
        <v>21</v>
      </c>
      <c r="H24" s="31" t="s">
        <v>22</v>
      </c>
      <c r="I24" s="31" t="s">
        <v>22</v>
      </c>
      <c r="J24" s="31" t="s">
        <v>22</v>
      </c>
    </row>
    <row r="25" spans="1:10" ht="16.25" customHeight="1">
      <c r="A25" s="106">
        <v>7</v>
      </c>
      <c r="B25" s="21"/>
      <c r="C25" s="269" t="s">
        <v>14</v>
      </c>
      <c r="D25" s="23"/>
      <c r="E25" s="23"/>
      <c r="F25" s="23"/>
      <c r="G25" s="23"/>
      <c r="H25" s="32"/>
      <c r="I25" s="32"/>
      <c r="J25" s="32"/>
    </row>
    <row r="26" spans="1:10" ht="16.25" customHeight="1">
      <c r="A26" s="107">
        <v>7</v>
      </c>
      <c r="B26" s="24" t="s">
        <v>35</v>
      </c>
      <c r="C26" s="270"/>
      <c r="D26" s="23"/>
      <c r="E26" s="26"/>
      <c r="F26" s="23"/>
      <c r="G26" s="23"/>
      <c r="H26" s="34"/>
      <c r="I26" s="34"/>
      <c r="J26" s="34"/>
    </row>
    <row r="27" spans="1:10" ht="16.25" customHeight="1">
      <c r="A27" s="108">
        <v>7</v>
      </c>
      <c r="B27" s="27">
        <f>B23+1</f>
        <v>45808</v>
      </c>
      <c r="C27" s="270"/>
      <c r="D27" s="29"/>
      <c r="E27" s="23"/>
      <c r="F27" s="23"/>
      <c r="G27" s="29"/>
      <c r="H27" s="41"/>
      <c r="I27" s="41"/>
      <c r="J27" s="41"/>
    </row>
    <row r="28" spans="1:10" ht="16.25" customHeight="1">
      <c r="A28" s="109">
        <v>7</v>
      </c>
      <c r="B28" s="37"/>
      <c r="C28" s="271"/>
      <c r="D28" s="42"/>
      <c r="E28" s="42"/>
      <c r="F28" s="42"/>
      <c r="G28" s="42"/>
      <c r="H28" s="31"/>
      <c r="I28" s="31"/>
      <c r="J28" s="31"/>
    </row>
    <row r="29" spans="1:10" ht="16.25" customHeight="1">
      <c r="A29" s="110" t="s">
        <v>36</v>
      </c>
      <c r="B29" s="21"/>
      <c r="C29" s="263" t="s">
        <v>37</v>
      </c>
      <c r="D29" s="23"/>
      <c r="E29" s="23"/>
      <c r="F29" s="23"/>
      <c r="G29" s="23"/>
      <c r="H29" s="23"/>
      <c r="I29" s="23"/>
      <c r="J29" s="23"/>
    </row>
    <row r="30" spans="1:10" ht="16.25" customHeight="1">
      <c r="A30" s="111" t="s">
        <v>36</v>
      </c>
      <c r="B30" s="24" t="s">
        <v>36</v>
      </c>
      <c r="C30" s="264"/>
      <c r="D30" s="23"/>
      <c r="E30" s="26"/>
      <c r="F30" s="23"/>
      <c r="G30" s="23"/>
      <c r="H30" s="26"/>
      <c r="I30" s="23"/>
      <c r="J30" s="26"/>
    </row>
    <row r="31" spans="1:10" ht="16.25" customHeight="1">
      <c r="A31" s="112" t="s">
        <v>36</v>
      </c>
      <c r="B31" s="27">
        <f>B27+1</f>
        <v>45809</v>
      </c>
      <c r="C31" s="264"/>
      <c r="D31" s="29"/>
      <c r="E31" s="23"/>
      <c r="F31" s="23"/>
      <c r="G31" s="29"/>
      <c r="H31" s="23"/>
      <c r="I31" s="29"/>
      <c r="J31" s="23"/>
    </row>
    <row r="32" spans="1:10" ht="16.25" customHeight="1">
      <c r="A32" s="113" t="s">
        <v>36</v>
      </c>
      <c r="B32" s="37"/>
      <c r="C32" s="265"/>
      <c r="D32" s="42"/>
      <c r="E32" s="42"/>
      <c r="F32" s="42"/>
      <c r="G32" s="42"/>
      <c r="H32" s="42"/>
      <c r="I32" s="42"/>
      <c r="J32" s="42"/>
    </row>
    <row r="33" spans="1:10" ht="16.25" customHeight="1">
      <c r="A33" s="110" t="s">
        <v>36</v>
      </c>
      <c r="B33" s="21"/>
      <c r="C33" s="263" t="s">
        <v>38</v>
      </c>
      <c r="D33" s="23"/>
      <c r="E33" s="23"/>
      <c r="F33" s="23"/>
      <c r="G33" s="23"/>
      <c r="H33" s="23"/>
      <c r="I33" s="23"/>
      <c r="J33" s="23"/>
    </row>
    <row r="34" spans="1:10" ht="16.25" customHeight="1">
      <c r="A34" s="111" t="s">
        <v>36</v>
      </c>
      <c r="B34" s="24" t="s">
        <v>36</v>
      </c>
      <c r="C34" s="264"/>
      <c r="D34" s="23"/>
      <c r="E34" s="26"/>
      <c r="F34" s="23"/>
      <c r="G34" s="23"/>
      <c r="H34" s="26"/>
      <c r="I34" s="26"/>
      <c r="J34" s="26"/>
    </row>
    <row r="35" spans="1:10" ht="16.25" customHeight="1">
      <c r="A35" s="112" t="s">
        <v>36</v>
      </c>
      <c r="B35" s="27">
        <f>B31</f>
        <v>45809</v>
      </c>
      <c r="C35" s="264"/>
      <c r="D35" s="29"/>
      <c r="E35" s="23"/>
      <c r="F35" s="23"/>
      <c r="G35" s="29"/>
      <c r="H35" s="23"/>
      <c r="I35" s="23"/>
      <c r="J35" s="23"/>
    </row>
    <row r="36" spans="1:10" ht="16.25" customHeight="1">
      <c r="A36" s="113" t="s">
        <v>36</v>
      </c>
      <c r="B36" s="37"/>
      <c r="C36" s="265"/>
      <c r="D36" s="42"/>
      <c r="E36" s="42"/>
      <c r="F36" s="42"/>
      <c r="G36" s="42"/>
      <c r="H36" s="42"/>
      <c r="I36" s="42"/>
      <c r="J36" s="42"/>
    </row>
  </sheetData>
  <autoFilter ref="A4:J36" xr:uid="{00000000-0001-0000-0000-000000000000}"/>
  <mergeCells count="11">
    <mergeCell ref="C17:C20"/>
    <mergeCell ref="C21:C24"/>
    <mergeCell ref="C25:C28"/>
    <mergeCell ref="C29:C32"/>
    <mergeCell ref="C33:C36"/>
    <mergeCell ref="C13:C16"/>
    <mergeCell ref="B1:D1"/>
    <mergeCell ref="E1:H1"/>
    <mergeCell ref="B2:D2"/>
    <mergeCell ref="C5:C8"/>
    <mergeCell ref="C9:C1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2243-8845-4CCA-909B-6025D24A9DA7}">
  <sheetPr codeName="Sheet4">
    <tabColor rgb="FF92D050"/>
    <pageSetUpPr fitToPage="1"/>
  </sheetPr>
  <dimension ref="A1:J73"/>
  <sheetViews>
    <sheetView showGridLines="0" zoomScale="85" zoomScaleNormal="85" workbookViewId="0">
      <selection activeCell="G76" sqref="G76:G77"/>
    </sheetView>
  </sheetViews>
  <sheetFormatPr defaultColWidth="10.08984375" defaultRowHeight="13"/>
  <cols>
    <col min="1" max="1" width="3.54296875" style="131" customWidth="1"/>
    <col min="2" max="2" width="12.36328125" style="131" customWidth="1"/>
    <col min="3" max="9" width="24.08984375" style="131" customWidth="1"/>
    <col min="10" max="10" width="4" style="147" customWidth="1"/>
    <col min="11" max="256" width="10.08984375" style="131"/>
    <col min="257" max="257" width="3.54296875" style="131" customWidth="1"/>
    <col min="258" max="258" width="12.36328125" style="131" customWidth="1"/>
    <col min="259" max="265" width="24.08984375" style="131" customWidth="1"/>
    <col min="266" max="266" width="4" style="131" customWidth="1"/>
    <col min="267" max="512" width="10.08984375" style="131"/>
    <col min="513" max="513" width="3.54296875" style="131" customWidth="1"/>
    <col min="514" max="514" width="12.36328125" style="131" customWidth="1"/>
    <col min="515" max="521" width="24.08984375" style="131" customWidth="1"/>
    <col min="522" max="522" width="4" style="131" customWidth="1"/>
    <col min="523" max="768" width="10.08984375" style="131"/>
    <col min="769" max="769" width="3.54296875" style="131" customWidth="1"/>
    <col min="770" max="770" width="12.36328125" style="131" customWidth="1"/>
    <col min="771" max="777" width="24.08984375" style="131" customWidth="1"/>
    <col min="778" max="778" width="4" style="131" customWidth="1"/>
    <col min="779" max="1024" width="10.08984375" style="131"/>
    <col min="1025" max="1025" width="3.54296875" style="131" customWidth="1"/>
    <col min="1026" max="1026" width="12.36328125" style="131" customWidth="1"/>
    <col min="1027" max="1033" width="24.08984375" style="131" customWidth="1"/>
    <col min="1034" max="1034" width="4" style="131" customWidth="1"/>
    <col min="1035" max="1280" width="10.08984375" style="131"/>
    <col min="1281" max="1281" width="3.54296875" style="131" customWidth="1"/>
    <col min="1282" max="1282" width="12.36328125" style="131" customWidth="1"/>
    <col min="1283" max="1289" width="24.08984375" style="131" customWidth="1"/>
    <col min="1290" max="1290" width="4" style="131" customWidth="1"/>
    <col min="1291" max="1536" width="10.08984375" style="131"/>
    <col min="1537" max="1537" width="3.54296875" style="131" customWidth="1"/>
    <col min="1538" max="1538" width="12.36328125" style="131" customWidth="1"/>
    <col min="1539" max="1545" width="24.08984375" style="131" customWidth="1"/>
    <col min="1546" max="1546" width="4" style="131" customWidth="1"/>
    <col min="1547" max="1792" width="10.08984375" style="131"/>
    <col min="1793" max="1793" width="3.54296875" style="131" customWidth="1"/>
    <col min="1794" max="1794" width="12.36328125" style="131" customWidth="1"/>
    <col min="1795" max="1801" width="24.08984375" style="131" customWidth="1"/>
    <col min="1802" max="1802" width="4" style="131" customWidth="1"/>
    <col min="1803" max="2048" width="10.08984375" style="131"/>
    <col min="2049" max="2049" width="3.54296875" style="131" customWidth="1"/>
    <col min="2050" max="2050" width="12.36328125" style="131" customWidth="1"/>
    <col min="2051" max="2057" width="24.08984375" style="131" customWidth="1"/>
    <col min="2058" max="2058" width="4" style="131" customWidth="1"/>
    <col min="2059" max="2304" width="10.08984375" style="131"/>
    <col min="2305" max="2305" width="3.54296875" style="131" customWidth="1"/>
    <col min="2306" max="2306" width="12.36328125" style="131" customWidth="1"/>
    <col min="2307" max="2313" width="24.08984375" style="131" customWidth="1"/>
    <col min="2314" max="2314" width="4" style="131" customWidth="1"/>
    <col min="2315" max="2560" width="10.08984375" style="131"/>
    <col min="2561" max="2561" width="3.54296875" style="131" customWidth="1"/>
    <col min="2562" max="2562" width="12.36328125" style="131" customWidth="1"/>
    <col min="2563" max="2569" width="24.08984375" style="131" customWidth="1"/>
    <col min="2570" max="2570" width="4" style="131" customWidth="1"/>
    <col min="2571" max="2816" width="10.08984375" style="131"/>
    <col min="2817" max="2817" width="3.54296875" style="131" customWidth="1"/>
    <col min="2818" max="2818" width="12.36328125" style="131" customWidth="1"/>
    <col min="2819" max="2825" width="24.08984375" style="131" customWidth="1"/>
    <col min="2826" max="2826" width="4" style="131" customWidth="1"/>
    <col min="2827" max="3072" width="10.08984375" style="131"/>
    <col min="3073" max="3073" width="3.54296875" style="131" customWidth="1"/>
    <col min="3074" max="3074" width="12.36328125" style="131" customWidth="1"/>
    <col min="3075" max="3081" width="24.08984375" style="131" customWidth="1"/>
    <col min="3082" max="3082" width="4" style="131" customWidth="1"/>
    <col min="3083" max="3328" width="10.08984375" style="131"/>
    <col min="3329" max="3329" width="3.54296875" style="131" customWidth="1"/>
    <col min="3330" max="3330" width="12.36328125" style="131" customWidth="1"/>
    <col min="3331" max="3337" width="24.08984375" style="131" customWidth="1"/>
    <col min="3338" max="3338" width="4" style="131" customWidth="1"/>
    <col min="3339" max="3584" width="10.08984375" style="131"/>
    <col min="3585" max="3585" width="3.54296875" style="131" customWidth="1"/>
    <col min="3586" max="3586" width="12.36328125" style="131" customWidth="1"/>
    <col min="3587" max="3593" width="24.08984375" style="131" customWidth="1"/>
    <col min="3594" max="3594" width="4" style="131" customWidth="1"/>
    <col min="3595" max="3840" width="10.08984375" style="131"/>
    <col min="3841" max="3841" width="3.54296875" style="131" customWidth="1"/>
    <col min="3842" max="3842" width="12.36328125" style="131" customWidth="1"/>
    <col min="3843" max="3849" width="24.08984375" style="131" customWidth="1"/>
    <col min="3850" max="3850" width="4" style="131" customWidth="1"/>
    <col min="3851" max="4096" width="10.08984375" style="131"/>
    <col min="4097" max="4097" width="3.54296875" style="131" customWidth="1"/>
    <col min="4098" max="4098" width="12.36328125" style="131" customWidth="1"/>
    <col min="4099" max="4105" width="24.08984375" style="131" customWidth="1"/>
    <col min="4106" max="4106" width="4" style="131" customWidth="1"/>
    <col min="4107" max="4352" width="10.08984375" style="131"/>
    <col min="4353" max="4353" width="3.54296875" style="131" customWidth="1"/>
    <col min="4354" max="4354" width="12.36328125" style="131" customWidth="1"/>
    <col min="4355" max="4361" width="24.08984375" style="131" customWidth="1"/>
    <col min="4362" max="4362" width="4" style="131" customWidth="1"/>
    <col min="4363" max="4608" width="10.08984375" style="131"/>
    <col min="4609" max="4609" width="3.54296875" style="131" customWidth="1"/>
    <col min="4610" max="4610" width="12.36328125" style="131" customWidth="1"/>
    <col min="4611" max="4617" width="24.08984375" style="131" customWidth="1"/>
    <col min="4618" max="4618" width="4" style="131" customWidth="1"/>
    <col min="4619" max="4864" width="10.08984375" style="131"/>
    <col min="4865" max="4865" width="3.54296875" style="131" customWidth="1"/>
    <col min="4866" max="4866" width="12.36328125" style="131" customWidth="1"/>
    <col min="4867" max="4873" width="24.08984375" style="131" customWidth="1"/>
    <col min="4874" max="4874" width="4" style="131" customWidth="1"/>
    <col min="4875" max="5120" width="10.08984375" style="131"/>
    <col min="5121" max="5121" width="3.54296875" style="131" customWidth="1"/>
    <col min="5122" max="5122" width="12.36328125" style="131" customWidth="1"/>
    <col min="5123" max="5129" width="24.08984375" style="131" customWidth="1"/>
    <col min="5130" max="5130" width="4" style="131" customWidth="1"/>
    <col min="5131" max="5376" width="10.08984375" style="131"/>
    <col min="5377" max="5377" width="3.54296875" style="131" customWidth="1"/>
    <col min="5378" max="5378" width="12.36328125" style="131" customWidth="1"/>
    <col min="5379" max="5385" width="24.08984375" style="131" customWidth="1"/>
    <col min="5386" max="5386" width="4" style="131" customWidth="1"/>
    <col min="5387" max="5632" width="10.08984375" style="131"/>
    <col min="5633" max="5633" width="3.54296875" style="131" customWidth="1"/>
    <col min="5634" max="5634" width="12.36328125" style="131" customWidth="1"/>
    <col min="5635" max="5641" width="24.08984375" style="131" customWidth="1"/>
    <col min="5642" max="5642" width="4" style="131" customWidth="1"/>
    <col min="5643" max="5888" width="10.08984375" style="131"/>
    <col min="5889" max="5889" width="3.54296875" style="131" customWidth="1"/>
    <col min="5890" max="5890" width="12.36328125" style="131" customWidth="1"/>
    <col min="5891" max="5897" width="24.08984375" style="131" customWidth="1"/>
    <col min="5898" max="5898" width="4" style="131" customWidth="1"/>
    <col min="5899" max="6144" width="10.08984375" style="131"/>
    <col min="6145" max="6145" width="3.54296875" style="131" customWidth="1"/>
    <col min="6146" max="6146" width="12.36328125" style="131" customWidth="1"/>
    <col min="6147" max="6153" width="24.08984375" style="131" customWidth="1"/>
    <col min="6154" max="6154" width="4" style="131" customWidth="1"/>
    <col min="6155" max="6400" width="10.08984375" style="131"/>
    <col min="6401" max="6401" width="3.54296875" style="131" customWidth="1"/>
    <col min="6402" max="6402" width="12.36328125" style="131" customWidth="1"/>
    <col min="6403" max="6409" width="24.08984375" style="131" customWidth="1"/>
    <col min="6410" max="6410" width="4" style="131" customWidth="1"/>
    <col min="6411" max="6656" width="10.08984375" style="131"/>
    <col min="6657" max="6657" width="3.54296875" style="131" customWidth="1"/>
    <col min="6658" max="6658" width="12.36328125" style="131" customWidth="1"/>
    <col min="6659" max="6665" width="24.08984375" style="131" customWidth="1"/>
    <col min="6666" max="6666" width="4" style="131" customWidth="1"/>
    <col min="6667" max="6912" width="10.08984375" style="131"/>
    <col min="6913" max="6913" width="3.54296875" style="131" customWidth="1"/>
    <col min="6914" max="6914" width="12.36328125" style="131" customWidth="1"/>
    <col min="6915" max="6921" width="24.08984375" style="131" customWidth="1"/>
    <col min="6922" max="6922" width="4" style="131" customWidth="1"/>
    <col min="6923" max="7168" width="10.08984375" style="131"/>
    <col min="7169" max="7169" width="3.54296875" style="131" customWidth="1"/>
    <col min="7170" max="7170" width="12.36328125" style="131" customWidth="1"/>
    <col min="7171" max="7177" width="24.08984375" style="131" customWidth="1"/>
    <col min="7178" max="7178" width="4" style="131" customWidth="1"/>
    <col min="7179" max="7424" width="10.08984375" style="131"/>
    <col min="7425" max="7425" width="3.54296875" style="131" customWidth="1"/>
    <col min="7426" max="7426" width="12.36328125" style="131" customWidth="1"/>
    <col min="7427" max="7433" width="24.08984375" style="131" customWidth="1"/>
    <col min="7434" max="7434" width="4" style="131" customWidth="1"/>
    <col min="7435" max="7680" width="10.08984375" style="131"/>
    <col min="7681" max="7681" width="3.54296875" style="131" customWidth="1"/>
    <col min="7682" max="7682" width="12.36328125" style="131" customWidth="1"/>
    <col min="7683" max="7689" width="24.08984375" style="131" customWidth="1"/>
    <col min="7690" max="7690" width="4" style="131" customWidth="1"/>
    <col min="7691" max="7936" width="10.08984375" style="131"/>
    <col min="7937" max="7937" width="3.54296875" style="131" customWidth="1"/>
    <col min="7938" max="7938" width="12.36328125" style="131" customWidth="1"/>
    <col min="7939" max="7945" width="24.08984375" style="131" customWidth="1"/>
    <col min="7946" max="7946" width="4" style="131" customWidth="1"/>
    <col min="7947" max="8192" width="10.08984375" style="131"/>
    <col min="8193" max="8193" width="3.54296875" style="131" customWidth="1"/>
    <col min="8194" max="8194" width="12.36328125" style="131" customWidth="1"/>
    <col min="8195" max="8201" width="24.08984375" style="131" customWidth="1"/>
    <col min="8202" max="8202" width="4" style="131" customWidth="1"/>
    <col min="8203" max="8448" width="10.08984375" style="131"/>
    <col min="8449" max="8449" width="3.54296875" style="131" customWidth="1"/>
    <col min="8450" max="8450" width="12.36328125" style="131" customWidth="1"/>
    <col min="8451" max="8457" width="24.08984375" style="131" customWidth="1"/>
    <col min="8458" max="8458" width="4" style="131" customWidth="1"/>
    <col min="8459" max="8704" width="10.08984375" style="131"/>
    <col min="8705" max="8705" width="3.54296875" style="131" customWidth="1"/>
    <col min="8706" max="8706" width="12.36328125" style="131" customWidth="1"/>
    <col min="8707" max="8713" width="24.08984375" style="131" customWidth="1"/>
    <col min="8714" max="8714" width="4" style="131" customWidth="1"/>
    <col min="8715" max="8960" width="10.08984375" style="131"/>
    <col min="8961" max="8961" width="3.54296875" style="131" customWidth="1"/>
    <col min="8962" max="8962" width="12.36328125" style="131" customWidth="1"/>
    <col min="8963" max="8969" width="24.08984375" style="131" customWidth="1"/>
    <col min="8970" max="8970" width="4" style="131" customWidth="1"/>
    <col min="8971" max="9216" width="10.08984375" style="131"/>
    <col min="9217" max="9217" width="3.54296875" style="131" customWidth="1"/>
    <col min="9218" max="9218" width="12.36328125" style="131" customWidth="1"/>
    <col min="9219" max="9225" width="24.08984375" style="131" customWidth="1"/>
    <col min="9226" max="9226" width="4" style="131" customWidth="1"/>
    <col min="9227" max="9472" width="10.08984375" style="131"/>
    <col min="9473" max="9473" width="3.54296875" style="131" customWidth="1"/>
    <col min="9474" max="9474" width="12.36328125" style="131" customWidth="1"/>
    <col min="9475" max="9481" width="24.08984375" style="131" customWidth="1"/>
    <col min="9482" max="9482" width="4" style="131" customWidth="1"/>
    <col min="9483" max="9728" width="10.08984375" style="131"/>
    <col min="9729" max="9729" width="3.54296875" style="131" customWidth="1"/>
    <col min="9730" max="9730" width="12.36328125" style="131" customWidth="1"/>
    <col min="9731" max="9737" width="24.08984375" style="131" customWidth="1"/>
    <col min="9738" max="9738" width="4" style="131" customWidth="1"/>
    <col min="9739" max="9984" width="10.08984375" style="131"/>
    <col min="9985" max="9985" width="3.54296875" style="131" customWidth="1"/>
    <col min="9986" max="9986" width="12.36328125" style="131" customWidth="1"/>
    <col min="9987" max="9993" width="24.08984375" style="131" customWidth="1"/>
    <col min="9994" max="9994" width="4" style="131" customWidth="1"/>
    <col min="9995" max="10240" width="10.08984375" style="131"/>
    <col min="10241" max="10241" width="3.54296875" style="131" customWidth="1"/>
    <col min="10242" max="10242" width="12.36328125" style="131" customWidth="1"/>
    <col min="10243" max="10249" width="24.08984375" style="131" customWidth="1"/>
    <col min="10250" max="10250" width="4" style="131" customWidth="1"/>
    <col min="10251" max="10496" width="10.08984375" style="131"/>
    <col min="10497" max="10497" width="3.54296875" style="131" customWidth="1"/>
    <col min="10498" max="10498" width="12.36328125" style="131" customWidth="1"/>
    <col min="10499" max="10505" width="24.08984375" style="131" customWidth="1"/>
    <col min="10506" max="10506" width="4" style="131" customWidth="1"/>
    <col min="10507" max="10752" width="10.08984375" style="131"/>
    <col min="10753" max="10753" width="3.54296875" style="131" customWidth="1"/>
    <col min="10754" max="10754" width="12.36328125" style="131" customWidth="1"/>
    <col min="10755" max="10761" width="24.08984375" style="131" customWidth="1"/>
    <col min="10762" max="10762" width="4" style="131" customWidth="1"/>
    <col min="10763" max="11008" width="10.08984375" style="131"/>
    <col min="11009" max="11009" width="3.54296875" style="131" customWidth="1"/>
    <col min="11010" max="11010" width="12.36328125" style="131" customWidth="1"/>
    <col min="11011" max="11017" width="24.08984375" style="131" customWidth="1"/>
    <col min="11018" max="11018" width="4" style="131" customWidth="1"/>
    <col min="11019" max="11264" width="10.08984375" style="131"/>
    <col min="11265" max="11265" width="3.54296875" style="131" customWidth="1"/>
    <col min="11266" max="11266" width="12.36328125" style="131" customWidth="1"/>
    <col min="11267" max="11273" width="24.08984375" style="131" customWidth="1"/>
    <col min="11274" max="11274" width="4" style="131" customWidth="1"/>
    <col min="11275" max="11520" width="10.08984375" style="131"/>
    <col min="11521" max="11521" width="3.54296875" style="131" customWidth="1"/>
    <col min="11522" max="11522" width="12.36328125" style="131" customWidth="1"/>
    <col min="11523" max="11529" width="24.08984375" style="131" customWidth="1"/>
    <col min="11530" max="11530" width="4" style="131" customWidth="1"/>
    <col min="11531" max="11776" width="10.08984375" style="131"/>
    <col min="11777" max="11777" width="3.54296875" style="131" customWidth="1"/>
    <col min="11778" max="11778" width="12.36328125" style="131" customWidth="1"/>
    <col min="11779" max="11785" width="24.08984375" style="131" customWidth="1"/>
    <col min="11786" max="11786" width="4" style="131" customWidth="1"/>
    <col min="11787" max="12032" width="10.08984375" style="131"/>
    <col min="12033" max="12033" width="3.54296875" style="131" customWidth="1"/>
    <col min="12034" max="12034" width="12.36328125" style="131" customWidth="1"/>
    <col min="12035" max="12041" width="24.08984375" style="131" customWidth="1"/>
    <col min="12042" max="12042" width="4" style="131" customWidth="1"/>
    <col min="12043" max="12288" width="10.08984375" style="131"/>
    <col min="12289" max="12289" width="3.54296875" style="131" customWidth="1"/>
    <col min="12290" max="12290" width="12.36328125" style="131" customWidth="1"/>
    <col min="12291" max="12297" width="24.08984375" style="131" customWidth="1"/>
    <col min="12298" max="12298" width="4" style="131" customWidth="1"/>
    <col min="12299" max="12544" width="10.08984375" style="131"/>
    <col min="12545" max="12545" width="3.54296875" style="131" customWidth="1"/>
    <col min="12546" max="12546" width="12.36328125" style="131" customWidth="1"/>
    <col min="12547" max="12553" width="24.08984375" style="131" customWidth="1"/>
    <col min="12554" max="12554" width="4" style="131" customWidth="1"/>
    <col min="12555" max="12800" width="10.08984375" style="131"/>
    <col min="12801" max="12801" width="3.54296875" style="131" customWidth="1"/>
    <col min="12802" max="12802" width="12.36328125" style="131" customWidth="1"/>
    <col min="12803" max="12809" width="24.08984375" style="131" customWidth="1"/>
    <col min="12810" max="12810" width="4" style="131" customWidth="1"/>
    <col min="12811" max="13056" width="10.08984375" style="131"/>
    <col min="13057" max="13057" width="3.54296875" style="131" customWidth="1"/>
    <col min="13058" max="13058" width="12.36328125" style="131" customWidth="1"/>
    <col min="13059" max="13065" width="24.08984375" style="131" customWidth="1"/>
    <col min="13066" max="13066" width="4" style="131" customWidth="1"/>
    <col min="13067" max="13312" width="10.08984375" style="131"/>
    <col min="13313" max="13313" width="3.54296875" style="131" customWidth="1"/>
    <col min="13314" max="13314" width="12.36328125" style="131" customWidth="1"/>
    <col min="13315" max="13321" width="24.08984375" style="131" customWidth="1"/>
    <col min="13322" max="13322" width="4" style="131" customWidth="1"/>
    <col min="13323" max="13568" width="10.08984375" style="131"/>
    <col min="13569" max="13569" width="3.54296875" style="131" customWidth="1"/>
    <col min="13570" max="13570" width="12.36328125" style="131" customWidth="1"/>
    <col min="13571" max="13577" width="24.08984375" style="131" customWidth="1"/>
    <col min="13578" max="13578" width="4" style="131" customWidth="1"/>
    <col min="13579" max="13824" width="10.08984375" style="131"/>
    <col min="13825" max="13825" width="3.54296875" style="131" customWidth="1"/>
    <col min="13826" max="13826" width="12.36328125" style="131" customWidth="1"/>
    <col min="13827" max="13833" width="24.08984375" style="131" customWidth="1"/>
    <col min="13834" max="13834" width="4" style="131" customWidth="1"/>
    <col min="13835" max="14080" width="10.08984375" style="131"/>
    <col min="14081" max="14081" width="3.54296875" style="131" customWidth="1"/>
    <col min="14082" max="14082" width="12.36328125" style="131" customWidth="1"/>
    <col min="14083" max="14089" width="24.08984375" style="131" customWidth="1"/>
    <col min="14090" max="14090" width="4" style="131" customWidth="1"/>
    <col min="14091" max="14336" width="10.08984375" style="131"/>
    <col min="14337" max="14337" width="3.54296875" style="131" customWidth="1"/>
    <col min="14338" max="14338" width="12.36328125" style="131" customWidth="1"/>
    <col min="14339" max="14345" width="24.08984375" style="131" customWidth="1"/>
    <col min="14346" max="14346" width="4" style="131" customWidth="1"/>
    <col min="14347" max="14592" width="10.08984375" style="131"/>
    <col min="14593" max="14593" width="3.54296875" style="131" customWidth="1"/>
    <col min="14594" max="14594" width="12.36328125" style="131" customWidth="1"/>
    <col min="14595" max="14601" width="24.08984375" style="131" customWidth="1"/>
    <col min="14602" max="14602" width="4" style="131" customWidth="1"/>
    <col min="14603" max="14848" width="10.08984375" style="131"/>
    <col min="14849" max="14849" width="3.54296875" style="131" customWidth="1"/>
    <col min="14850" max="14850" width="12.36328125" style="131" customWidth="1"/>
    <col min="14851" max="14857" width="24.08984375" style="131" customWidth="1"/>
    <col min="14858" max="14858" width="4" style="131" customWidth="1"/>
    <col min="14859" max="15104" width="10.08984375" style="131"/>
    <col min="15105" max="15105" width="3.54296875" style="131" customWidth="1"/>
    <col min="15106" max="15106" width="12.36328125" style="131" customWidth="1"/>
    <col min="15107" max="15113" width="24.08984375" style="131" customWidth="1"/>
    <col min="15114" max="15114" width="4" style="131" customWidth="1"/>
    <col min="15115" max="15360" width="10.08984375" style="131"/>
    <col min="15361" max="15361" width="3.54296875" style="131" customWidth="1"/>
    <col min="15362" max="15362" width="12.36328125" style="131" customWidth="1"/>
    <col min="15363" max="15369" width="24.08984375" style="131" customWidth="1"/>
    <col min="15370" max="15370" width="4" style="131" customWidth="1"/>
    <col min="15371" max="15616" width="10.08984375" style="131"/>
    <col min="15617" max="15617" width="3.54296875" style="131" customWidth="1"/>
    <col min="15618" max="15618" width="12.36328125" style="131" customWidth="1"/>
    <col min="15619" max="15625" width="24.08984375" style="131" customWidth="1"/>
    <col min="15626" max="15626" width="4" style="131" customWidth="1"/>
    <col min="15627" max="15872" width="10.08984375" style="131"/>
    <col min="15873" max="15873" width="3.54296875" style="131" customWidth="1"/>
    <col min="15874" max="15874" width="12.36328125" style="131" customWidth="1"/>
    <col min="15875" max="15881" width="24.08984375" style="131" customWidth="1"/>
    <col min="15882" max="15882" width="4" style="131" customWidth="1"/>
    <col min="15883" max="16128" width="10.08984375" style="131"/>
    <col min="16129" max="16129" width="3.54296875" style="131" customWidth="1"/>
    <col min="16130" max="16130" width="12.36328125" style="131" customWidth="1"/>
    <col min="16131" max="16137" width="24.08984375" style="131" customWidth="1"/>
    <col min="16138" max="16138" width="4" style="131" customWidth="1"/>
    <col min="16139" max="16384" width="10.08984375" style="131"/>
  </cols>
  <sheetData>
    <row r="1" spans="1:10" s="115" customFormat="1" ht="20.149999999999999" customHeight="1">
      <c r="A1" s="284" t="s">
        <v>39</v>
      </c>
      <c r="B1" s="284"/>
      <c r="C1" s="284"/>
      <c r="D1" s="285" t="s">
        <v>154</v>
      </c>
      <c r="E1" s="285"/>
      <c r="F1" s="285"/>
      <c r="G1" s="285"/>
      <c r="H1" s="285"/>
      <c r="I1" s="285"/>
      <c r="J1" s="114"/>
    </row>
    <row r="2" spans="1:10" s="115" customFormat="1" ht="20.149999999999999" customHeight="1" thickBot="1">
      <c r="A2" s="286" t="s">
        <v>40</v>
      </c>
      <c r="B2" s="286"/>
      <c r="C2" s="286"/>
      <c r="D2" s="287" t="s">
        <v>155</v>
      </c>
      <c r="E2" s="287"/>
      <c r="F2" s="287"/>
      <c r="G2" s="287"/>
      <c r="H2" s="287"/>
      <c r="I2" s="287"/>
      <c r="J2" s="144"/>
    </row>
    <row r="3" spans="1:10" ht="13.5" hidden="1" thickTop="1">
      <c r="A3" s="280" t="s">
        <v>41</v>
      </c>
      <c r="B3" s="282" t="s">
        <v>42</v>
      </c>
      <c r="C3" s="145">
        <v>45789</v>
      </c>
      <c r="D3" s="145">
        <f t="shared" ref="D3:I3" si="0">C3+1</f>
        <v>45790</v>
      </c>
      <c r="E3" s="145">
        <f t="shared" si="0"/>
        <v>45791</v>
      </c>
      <c r="F3" s="145">
        <f t="shared" si="0"/>
        <v>45792</v>
      </c>
      <c r="G3" s="145">
        <f t="shared" si="0"/>
        <v>45793</v>
      </c>
      <c r="H3" s="145">
        <f t="shared" si="0"/>
        <v>45794</v>
      </c>
      <c r="I3" s="146">
        <f t="shared" si="0"/>
        <v>45795</v>
      </c>
    </row>
    <row r="4" spans="1:10" hidden="1">
      <c r="A4" s="281"/>
      <c r="B4" s="283"/>
      <c r="C4" s="148" t="s">
        <v>43</v>
      </c>
      <c r="D4" s="148" t="s">
        <v>44</v>
      </c>
      <c r="E4" s="148" t="s">
        <v>45</v>
      </c>
      <c r="F4" s="148" t="s">
        <v>46</v>
      </c>
      <c r="G4" s="148" t="s">
        <v>47</v>
      </c>
      <c r="H4" s="148" t="s">
        <v>48</v>
      </c>
      <c r="I4" s="149" t="s">
        <v>49</v>
      </c>
    </row>
    <row r="5" spans="1:10" ht="21" hidden="1">
      <c r="A5" s="272">
        <v>1</v>
      </c>
      <c r="B5" s="275" t="s">
        <v>50</v>
      </c>
      <c r="C5" s="150"/>
      <c r="D5" s="151"/>
      <c r="E5" s="150"/>
      <c r="F5" s="150"/>
      <c r="G5" s="150"/>
      <c r="H5" s="150"/>
      <c r="I5" s="152" t="s">
        <v>156</v>
      </c>
    </row>
    <row r="6" spans="1:10" hidden="1">
      <c r="A6" s="273"/>
      <c r="B6" s="276"/>
      <c r="C6" s="153"/>
      <c r="D6" s="154"/>
      <c r="E6" s="153"/>
      <c r="F6" s="155"/>
      <c r="G6" s="153"/>
      <c r="H6" s="153"/>
      <c r="I6" s="156" t="s">
        <v>157</v>
      </c>
    </row>
    <row r="7" spans="1:10" hidden="1">
      <c r="A7" s="274"/>
      <c r="B7" s="277"/>
      <c r="C7" s="157"/>
      <c r="D7" s="158"/>
      <c r="E7" s="157"/>
      <c r="F7" s="158"/>
      <c r="G7" s="157"/>
      <c r="H7" s="159"/>
      <c r="I7" s="160" t="s">
        <v>158</v>
      </c>
    </row>
    <row r="8" spans="1:10" ht="21" hidden="1">
      <c r="A8" s="272">
        <v>2</v>
      </c>
      <c r="B8" s="275" t="s">
        <v>51</v>
      </c>
      <c r="C8" s="150"/>
      <c r="D8" s="151"/>
      <c r="E8" s="150"/>
      <c r="F8" s="150"/>
      <c r="G8" s="150"/>
      <c r="H8" s="161"/>
      <c r="I8" s="162" t="s">
        <v>159</v>
      </c>
    </row>
    <row r="9" spans="1:10" hidden="1">
      <c r="A9" s="273"/>
      <c r="B9" s="276"/>
      <c r="C9" s="153"/>
      <c r="D9" s="154"/>
      <c r="E9" s="153"/>
      <c r="F9" s="155"/>
      <c r="G9" s="153"/>
      <c r="H9" s="163"/>
      <c r="I9" s="156" t="s">
        <v>157</v>
      </c>
    </row>
    <row r="10" spans="1:10" hidden="1">
      <c r="A10" s="274"/>
      <c r="B10" s="277"/>
      <c r="C10" s="157"/>
      <c r="D10" s="154"/>
      <c r="E10" s="157"/>
      <c r="F10" s="158"/>
      <c r="G10" s="157"/>
      <c r="H10" s="164"/>
      <c r="I10" s="160" t="s">
        <v>158</v>
      </c>
    </row>
    <row r="11" spans="1:10" ht="21" hidden="1">
      <c r="A11" s="272">
        <v>3</v>
      </c>
      <c r="B11" s="275" t="s">
        <v>52</v>
      </c>
      <c r="C11" s="150"/>
      <c r="D11" s="150"/>
      <c r="E11" s="165" t="s">
        <v>160</v>
      </c>
      <c r="F11" s="165" t="s">
        <v>161</v>
      </c>
      <c r="G11" s="165" t="s">
        <v>162</v>
      </c>
      <c r="H11" s="165" t="s">
        <v>163</v>
      </c>
      <c r="I11" s="162" t="s">
        <v>164</v>
      </c>
    </row>
    <row r="12" spans="1:10" hidden="1">
      <c r="A12" s="273"/>
      <c r="B12" s="276"/>
      <c r="C12" s="166"/>
      <c r="D12" s="166"/>
      <c r="E12" s="167" t="s">
        <v>157</v>
      </c>
      <c r="F12" s="167" t="s">
        <v>157</v>
      </c>
      <c r="G12" s="167" t="s">
        <v>157</v>
      </c>
      <c r="H12" s="167" t="s">
        <v>157</v>
      </c>
      <c r="I12" s="156" t="s">
        <v>157</v>
      </c>
    </row>
    <row r="13" spans="1:10" ht="13.5" hidden="1" thickBot="1">
      <c r="A13" s="278"/>
      <c r="B13" s="279"/>
      <c r="C13" s="168"/>
      <c r="D13" s="168"/>
      <c r="E13" s="169" t="s">
        <v>165</v>
      </c>
      <c r="F13" s="169" t="s">
        <v>165</v>
      </c>
      <c r="G13" s="169" t="s">
        <v>165</v>
      </c>
      <c r="H13" s="169" t="s">
        <v>165</v>
      </c>
      <c r="I13" s="170" t="s">
        <v>158</v>
      </c>
    </row>
    <row r="14" spans="1:10" ht="14" hidden="1" thickTop="1" thickBot="1"/>
    <row r="15" spans="1:10" ht="13.5" hidden="1" thickTop="1">
      <c r="A15" s="280" t="s">
        <v>41</v>
      </c>
      <c r="B15" s="282" t="s">
        <v>42</v>
      </c>
      <c r="C15" s="145">
        <f>I3+1</f>
        <v>45796</v>
      </c>
      <c r="D15" s="145">
        <f t="shared" ref="D15:I15" si="1">C15+1</f>
        <v>45797</v>
      </c>
      <c r="E15" s="145">
        <f t="shared" si="1"/>
        <v>45798</v>
      </c>
      <c r="F15" s="145">
        <f t="shared" si="1"/>
        <v>45799</v>
      </c>
      <c r="G15" s="145">
        <f t="shared" si="1"/>
        <v>45800</v>
      </c>
      <c r="H15" s="145">
        <f t="shared" si="1"/>
        <v>45801</v>
      </c>
      <c r="I15" s="146">
        <f t="shared" si="1"/>
        <v>45802</v>
      </c>
    </row>
    <row r="16" spans="1:10" ht="13.5" hidden="1" thickBot="1">
      <c r="A16" s="281"/>
      <c r="B16" s="283"/>
      <c r="C16" s="148" t="s">
        <v>43</v>
      </c>
      <c r="D16" s="148" t="s">
        <v>44</v>
      </c>
      <c r="E16" s="148" t="s">
        <v>45</v>
      </c>
      <c r="F16" s="148" t="s">
        <v>46</v>
      </c>
      <c r="G16" s="148" t="s">
        <v>47</v>
      </c>
      <c r="H16" s="171" t="s">
        <v>48</v>
      </c>
      <c r="I16" s="172" t="s">
        <v>49</v>
      </c>
    </row>
    <row r="17" spans="1:9" ht="21.5" hidden="1" thickTop="1">
      <c r="A17" s="272">
        <v>1</v>
      </c>
      <c r="B17" s="275" t="s">
        <v>50</v>
      </c>
      <c r="C17" s="150"/>
      <c r="D17" s="151"/>
      <c r="E17" s="150"/>
      <c r="F17" s="150"/>
      <c r="G17" s="173"/>
      <c r="H17" s="174" t="s">
        <v>166</v>
      </c>
      <c r="I17" s="175" t="s">
        <v>167</v>
      </c>
    </row>
    <row r="18" spans="1:9" hidden="1">
      <c r="A18" s="273"/>
      <c r="B18" s="276"/>
      <c r="C18" s="153"/>
      <c r="D18" s="154"/>
      <c r="E18" s="153"/>
      <c r="F18" s="155"/>
      <c r="G18" s="176"/>
      <c r="H18" s="177" t="s">
        <v>157</v>
      </c>
      <c r="I18" s="178" t="s">
        <v>157</v>
      </c>
    </row>
    <row r="19" spans="1:9" ht="13.5" hidden="1" thickBot="1">
      <c r="A19" s="274"/>
      <c r="B19" s="277"/>
      <c r="C19" s="157"/>
      <c r="D19" s="158"/>
      <c r="E19" s="157"/>
      <c r="F19" s="158"/>
      <c r="G19" s="179"/>
      <c r="H19" s="180" t="s">
        <v>168</v>
      </c>
      <c r="I19" s="181" t="s">
        <v>158</v>
      </c>
    </row>
    <row r="20" spans="1:9" ht="21.5" hidden="1" thickTop="1">
      <c r="A20" s="272">
        <v>2</v>
      </c>
      <c r="B20" s="275" t="s">
        <v>51</v>
      </c>
      <c r="C20" s="150"/>
      <c r="D20" s="151"/>
      <c r="E20" s="150"/>
      <c r="F20" s="150"/>
      <c r="G20" s="150"/>
      <c r="H20" s="174" t="s">
        <v>166</v>
      </c>
      <c r="I20" s="162" t="s">
        <v>169</v>
      </c>
    </row>
    <row r="21" spans="1:9" hidden="1">
      <c r="A21" s="273"/>
      <c r="B21" s="276"/>
      <c r="C21" s="153"/>
      <c r="D21" s="154"/>
      <c r="E21" s="153"/>
      <c r="F21" s="155"/>
      <c r="G21" s="153"/>
      <c r="H21" s="177" t="s">
        <v>157</v>
      </c>
      <c r="I21" s="156" t="s">
        <v>157</v>
      </c>
    </row>
    <row r="22" spans="1:9" ht="13.5" hidden="1" thickBot="1">
      <c r="A22" s="274"/>
      <c r="B22" s="277"/>
      <c r="C22" s="157"/>
      <c r="D22" s="158"/>
      <c r="E22" s="157"/>
      <c r="F22" s="158"/>
      <c r="G22" s="157"/>
      <c r="H22" s="180" t="s">
        <v>168</v>
      </c>
      <c r="I22" s="160" t="s">
        <v>158</v>
      </c>
    </row>
    <row r="23" spans="1:9" ht="21.5" hidden="1" thickTop="1">
      <c r="A23" s="272">
        <v>3</v>
      </c>
      <c r="B23" s="275" t="s">
        <v>52</v>
      </c>
      <c r="C23" s="182" t="s">
        <v>170</v>
      </c>
      <c r="D23" s="183" t="s">
        <v>171</v>
      </c>
      <c r="E23" s="182" t="s">
        <v>170</v>
      </c>
      <c r="F23" s="183" t="s">
        <v>172</v>
      </c>
      <c r="G23" s="182" t="s">
        <v>170</v>
      </c>
      <c r="H23" s="184" t="s">
        <v>173</v>
      </c>
      <c r="I23" s="152" t="s">
        <v>174</v>
      </c>
    </row>
    <row r="24" spans="1:9" ht="14.4" hidden="1" customHeight="1">
      <c r="A24" s="273"/>
      <c r="B24" s="276"/>
      <c r="C24" s="185" t="s">
        <v>157</v>
      </c>
      <c r="D24" s="186" t="s">
        <v>157</v>
      </c>
      <c r="E24" s="185" t="s">
        <v>157</v>
      </c>
      <c r="F24" s="186" t="s">
        <v>157</v>
      </c>
      <c r="G24" s="185" t="s">
        <v>157</v>
      </c>
      <c r="H24" s="187" t="s">
        <v>157</v>
      </c>
      <c r="I24" s="156" t="s">
        <v>157</v>
      </c>
    </row>
    <row r="25" spans="1:9" ht="15" hidden="1" customHeight="1" thickBot="1">
      <c r="A25" s="278"/>
      <c r="B25" s="279"/>
      <c r="C25" s="188" t="s">
        <v>168</v>
      </c>
      <c r="D25" s="189" t="s">
        <v>158</v>
      </c>
      <c r="E25" s="188" t="s">
        <v>168</v>
      </c>
      <c r="F25" s="189" t="s">
        <v>158</v>
      </c>
      <c r="G25" s="188" t="s">
        <v>168</v>
      </c>
      <c r="H25" s="190" t="s">
        <v>158</v>
      </c>
      <c r="I25" s="170" t="s">
        <v>158</v>
      </c>
    </row>
    <row r="26" spans="1:9" ht="14" hidden="1" thickTop="1" thickBot="1"/>
    <row r="27" spans="1:9" ht="13.5" thickTop="1">
      <c r="A27" s="280" t="s">
        <v>41</v>
      </c>
      <c r="B27" s="282" t="s">
        <v>42</v>
      </c>
      <c r="C27" s="145">
        <f>I15+1</f>
        <v>45803</v>
      </c>
      <c r="D27" s="145">
        <f t="shared" ref="D27:I27" si="2">C27+1</f>
        <v>45804</v>
      </c>
      <c r="E27" s="145">
        <f t="shared" si="2"/>
        <v>45805</v>
      </c>
      <c r="F27" s="145">
        <f t="shared" si="2"/>
        <v>45806</v>
      </c>
      <c r="G27" s="145">
        <f t="shared" si="2"/>
        <v>45807</v>
      </c>
      <c r="H27" s="145">
        <f t="shared" si="2"/>
        <v>45808</v>
      </c>
      <c r="I27" s="146">
        <f t="shared" si="2"/>
        <v>45809</v>
      </c>
    </row>
    <row r="28" spans="1:9">
      <c r="A28" s="281"/>
      <c r="B28" s="283"/>
      <c r="C28" s="148" t="s">
        <v>43</v>
      </c>
      <c r="D28" s="148" t="s">
        <v>44</v>
      </c>
      <c r="E28" s="148" t="s">
        <v>45</v>
      </c>
      <c r="F28" s="148" t="s">
        <v>46</v>
      </c>
      <c r="G28" s="148" t="s">
        <v>47</v>
      </c>
      <c r="H28" s="148" t="s">
        <v>48</v>
      </c>
      <c r="I28" s="149" t="s">
        <v>49</v>
      </c>
    </row>
    <row r="29" spans="1:9" ht="13.25" customHeight="1">
      <c r="A29" s="272">
        <v>1</v>
      </c>
      <c r="B29" s="275" t="s">
        <v>50</v>
      </c>
      <c r="C29" s="150"/>
      <c r="D29" s="151"/>
      <c r="E29" s="150"/>
      <c r="F29" s="150"/>
      <c r="G29" s="150"/>
      <c r="H29" s="150"/>
      <c r="I29" s="191"/>
    </row>
    <row r="30" spans="1:9">
      <c r="A30" s="273"/>
      <c r="B30" s="276"/>
      <c r="C30" s="153"/>
      <c r="D30" s="154"/>
      <c r="E30" s="153"/>
      <c r="F30" s="155"/>
      <c r="G30" s="153"/>
      <c r="H30" s="153"/>
      <c r="I30" s="192"/>
    </row>
    <row r="31" spans="1:9">
      <c r="A31" s="274"/>
      <c r="B31" s="277"/>
      <c r="C31" s="157"/>
      <c r="D31" s="158"/>
      <c r="E31" s="157"/>
      <c r="F31" s="158"/>
      <c r="G31" s="157"/>
      <c r="H31" s="159"/>
      <c r="I31" s="193"/>
    </row>
    <row r="32" spans="1:9">
      <c r="A32" s="272">
        <v>2</v>
      </c>
      <c r="B32" s="275" t="s">
        <v>51</v>
      </c>
      <c r="C32" s="150"/>
      <c r="D32" s="151"/>
      <c r="E32" s="150"/>
      <c r="F32" s="150"/>
      <c r="G32" s="150"/>
      <c r="H32" s="161"/>
      <c r="I32" s="194"/>
    </row>
    <row r="33" spans="1:9">
      <c r="A33" s="273"/>
      <c r="B33" s="276"/>
      <c r="C33" s="153"/>
      <c r="D33" s="154"/>
      <c r="E33" s="153"/>
      <c r="F33" s="155"/>
      <c r="G33" s="153"/>
      <c r="H33" s="163"/>
      <c r="I33" s="192"/>
    </row>
    <row r="34" spans="1:9">
      <c r="A34" s="274"/>
      <c r="B34" s="277"/>
      <c r="C34" s="157"/>
      <c r="D34" s="158"/>
      <c r="E34" s="157"/>
      <c r="F34" s="158"/>
      <c r="G34" s="157"/>
      <c r="H34" s="164"/>
      <c r="I34" s="195"/>
    </row>
    <row r="35" spans="1:9" ht="21">
      <c r="A35" s="272">
        <v>3</v>
      </c>
      <c r="B35" s="275" t="s">
        <v>52</v>
      </c>
      <c r="C35" s="182" t="s">
        <v>170</v>
      </c>
      <c r="D35" s="196" t="s">
        <v>175</v>
      </c>
      <c r="E35" s="182" t="s">
        <v>170</v>
      </c>
      <c r="F35" s="182" t="s">
        <v>170</v>
      </c>
      <c r="G35" s="165" t="s">
        <v>176</v>
      </c>
      <c r="H35" s="197"/>
      <c r="I35" s="194"/>
    </row>
    <row r="36" spans="1:9">
      <c r="A36" s="273"/>
      <c r="B36" s="276"/>
      <c r="C36" s="185" t="s">
        <v>157</v>
      </c>
      <c r="D36" s="187" t="s">
        <v>157</v>
      </c>
      <c r="E36" s="185" t="s">
        <v>157</v>
      </c>
      <c r="F36" s="185" t="s">
        <v>157</v>
      </c>
      <c r="G36" s="167" t="s">
        <v>157</v>
      </c>
      <c r="H36" s="153"/>
      <c r="I36" s="192"/>
    </row>
    <row r="37" spans="1:9" ht="13.5" thickBot="1">
      <c r="A37" s="278"/>
      <c r="B37" s="279"/>
      <c r="C37" s="188" t="s">
        <v>168</v>
      </c>
      <c r="D37" s="190" t="s">
        <v>158</v>
      </c>
      <c r="E37" s="188" t="s">
        <v>168</v>
      </c>
      <c r="F37" s="188" t="s">
        <v>168</v>
      </c>
      <c r="G37" s="169" t="s">
        <v>165</v>
      </c>
      <c r="H37" s="198"/>
      <c r="I37" s="199"/>
    </row>
    <row r="38" spans="1:9" ht="13.5" thickTop="1"/>
    <row r="39" spans="1:9" ht="13.5" hidden="1" thickTop="1">
      <c r="A39" s="280" t="s">
        <v>41</v>
      </c>
      <c r="B39" s="282" t="s">
        <v>42</v>
      </c>
      <c r="C39" s="145">
        <f>I27+1</f>
        <v>45810</v>
      </c>
      <c r="D39" s="145">
        <f t="shared" ref="D39:I39" si="3">C39+1</f>
        <v>45811</v>
      </c>
      <c r="E39" s="145">
        <f t="shared" si="3"/>
        <v>45812</v>
      </c>
      <c r="F39" s="145">
        <f t="shared" si="3"/>
        <v>45813</v>
      </c>
      <c r="G39" s="145">
        <f t="shared" si="3"/>
        <v>45814</v>
      </c>
      <c r="H39" s="145">
        <f t="shared" si="3"/>
        <v>45815</v>
      </c>
      <c r="I39" s="146">
        <f t="shared" si="3"/>
        <v>45816</v>
      </c>
    </row>
    <row r="40" spans="1:9" hidden="1">
      <c r="A40" s="281"/>
      <c r="B40" s="283"/>
      <c r="C40" s="148" t="s">
        <v>43</v>
      </c>
      <c r="D40" s="148" t="s">
        <v>44</v>
      </c>
      <c r="E40" s="148" t="s">
        <v>45</v>
      </c>
      <c r="F40" s="148" t="s">
        <v>46</v>
      </c>
      <c r="G40" s="148" t="s">
        <v>47</v>
      </c>
      <c r="H40" s="148" t="s">
        <v>48</v>
      </c>
      <c r="I40" s="149" t="s">
        <v>49</v>
      </c>
    </row>
    <row r="41" spans="1:9" hidden="1">
      <c r="A41" s="272">
        <v>1</v>
      </c>
      <c r="B41" s="275" t="s">
        <v>50</v>
      </c>
      <c r="C41" s="150"/>
      <c r="D41" s="151"/>
      <c r="E41" s="150"/>
      <c r="F41" s="150"/>
      <c r="G41" s="150"/>
      <c r="H41" s="150"/>
      <c r="I41" s="191"/>
    </row>
    <row r="42" spans="1:9" hidden="1">
      <c r="A42" s="273"/>
      <c r="B42" s="276"/>
      <c r="C42" s="153"/>
      <c r="D42" s="154"/>
      <c r="E42" s="153"/>
      <c r="F42" s="155"/>
      <c r="G42" s="153"/>
      <c r="H42" s="153"/>
      <c r="I42" s="192"/>
    </row>
    <row r="43" spans="1:9" hidden="1">
      <c r="A43" s="274"/>
      <c r="B43" s="277"/>
      <c r="C43" s="157"/>
      <c r="D43" s="158"/>
      <c r="E43" s="157"/>
      <c r="F43" s="158"/>
      <c r="G43" s="157"/>
      <c r="H43" s="159"/>
      <c r="I43" s="200"/>
    </row>
    <row r="44" spans="1:9" hidden="1">
      <c r="A44" s="272">
        <v>2</v>
      </c>
      <c r="B44" s="275" t="s">
        <v>51</v>
      </c>
      <c r="C44" s="150"/>
      <c r="D44" s="151"/>
      <c r="E44" s="150"/>
      <c r="F44" s="150"/>
      <c r="G44" s="150"/>
      <c r="H44" s="161"/>
      <c r="I44" s="201"/>
    </row>
    <row r="45" spans="1:9" hidden="1">
      <c r="A45" s="273"/>
      <c r="B45" s="276"/>
      <c r="C45" s="153"/>
      <c r="D45" s="154"/>
      <c r="E45" s="153"/>
      <c r="F45" s="155"/>
      <c r="G45" s="153"/>
      <c r="H45" s="163"/>
      <c r="I45" s="202"/>
    </row>
    <row r="46" spans="1:9" hidden="1">
      <c r="A46" s="274"/>
      <c r="B46" s="277"/>
      <c r="C46" s="157"/>
      <c r="D46" s="158"/>
      <c r="E46" s="157"/>
      <c r="F46" s="158"/>
      <c r="G46" s="157"/>
      <c r="H46" s="164"/>
      <c r="I46" s="203"/>
    </row>
    <row r="47" spans="1:9" ht="27.65" hidden="1" customHeight="1">
      <c r="A47" s="272">
        <v>3</v>
      </c>
      <c r="B47" s="275" t="s">
        <v>52</v>
      </c>
      <c r="C47" s="165" t="s">
        <v>177</v>
      </c>
      <c r="D47" s="165" t="s">
        <v>178</v>
      </c>
      <c r="E47" s="165" t="s">
        <v>179</v>
      </c>
      <c r="F47" s="165" t="s">
        <v>180</v>
      </c>
      <c r="G47" s="165" t="s">
        <v>181</v>
      </c>
      <c r="H47" s="204" t="s">
        <v>182</v>
      </c>
      <c r="I47" s="205"/>
    </row>
    <row r="48" spans="1:9" hidden="1">
      <c r="A48" s="273"/>
      <c r="B48" s="276"/>
      <c r="C48" s="167" t="s">
        <v>183</v>
      </c>
      <c r="D48" s="167" t="s">
        <v>183</v>
      </c>
      <c r="E48" s="167" t="s">
        <v>183</v>
      </c>
      <c r="F48" s="167" t="s">
        <v>183</v>
      </c>
      <c r="G48" s="167" t="s">
        <v>183</v>
      </c>
      <c r="H48" s="206" t="s">
        <v>183</v>
      </c>
      <c r="I48" s="207"/>
    </row>
    <row r="49" spans="1:9" ht="13.5" hidden="1" thickBot="1">
      <c r="A49" s="278"/>
      <c r="B49" s="279"/>
      <c r="C49" s="169" t="s">
        <v>165</v>
      </c>
      <c r="D49" s="169" t="s">
        <v>165</v>
      </c>
      <c r="E49" s="169" t="s">
        <v>165</v>
      </c>
      <c r="F49" s="169" t="s">
        <v>165</v>
      </c>
      <c r="G49" s="169" t="s">
        <v>165</v>
      </c>
      <c r="H49" s="208" t="s">
        <v>184</v>
      </c>
      <c r="I49" s="209"/>
    </row>
    <row r="50" spans="1:9" ht="14" hidden="1" thickTop="1" thickBot="1"/>
    <row r="51" spans="1:9" ht="13.5" hidden="1" thickTop="1">
      <c r="A51" s="280" t="s">
        <v>41</v>
      </c>
      <c r="B51" s="282" t="s">
        <v>42</v>
      </c>
      <c r="C51" s="145">
        <f>I39+1</f>
        <v>45817</v>
      </c>
      <c r="D51" s="145">
        <f t="shared" ref="D51:I51" si="4">C51+1</f>
        <v>45818</v>
      </c>
      <c r="E51" s="145">
        <f t="shared" si="4"/>
        <v>45819</v>
      </c>
      <c r="F51" s="145">
        <f t="shared" si="4"/>
        <v>45820</v>
      </c>
      <c r="G51" s="145">
        <f t="shared" si="4"/>
        <v>45821</v>
      </c>
      <c r="H51" s="145">
        <f t="shared" si="4"/>
        <v>45822</v>
      </c>
      <c r="I51" s="146">
        <f t="shared" si="4"/>
        <v>45823</v>
      </c>
    </row>
    <row r="52" spans="1:9" hidden="1">
      <c r="A52" s="281"/>
      <c r="B52" s="283"/>
      <c r="C52" s="148" t="s">
        <v>43</v>
      </c>
      <c r="D52" s="148" t="s">
        <v>44</v>
      </c>
      <c r="E52" s="148" t="s">
        <v>45</v>
      </c>
      <c r="F52" s="148" t="s">
        <v>46</v>
      </c>
      <c r="G52" s="148" t="s">
        <v>47</v>
      </c>
      <c r="H52" s="148" t="s">
        <v>48</v>
      </c>
      <c r="I52" s="149" t="s">
        <v>49</v>
      </c>
    </row>
    <row r="53" spans="1:9" ht="21" hidden="1">
      <c r="A53" s="272">
        <v>1</v>
      </c>
      <c r="B53" s="275" t="s">
        <v>50</v>
      </c>
      <c r="C53" s="150"/>
      <c r="D53" s="151"/>
      <c r="E53" s="150"/>
      <c r="F53" s="150"/>
      <c r="G53" s="150"/>
      <c r="H53" s="150"/>
      <c r="I53" s="210" t="s">
        <v>185</v>
      </c>
    </row>
    <row r="54" spans="1:9" hidden="1">
      <c r="A54" s="273"/>
      <c r="B54" s="276"/>
      <c r="C54" s="153"/>
      <c r="D54" s="154"/>
      <c r="E54" s="153"/>
      <c r="F54" s="155"/>
      <c r="G54" s="153"/>
      <c r="H54" s="153"/>
      <c r="I54" s="211" t="s">
        <v>183</v>
      </c>
    </row>
    <row r="55" spans="1:9" hidden="1">
      <c r="A55" s="274"/>
      <c r="B55" s="277"/>
      <c r="C55" s="157"/>
      <c r="D55" s="158"/>
      <c r="E55" s="157"/>
      <c r="F55" s="158"/>
      <c r="G55" s="157"/>
      <c r="H55" s="159"/>
      <c r="I55" s="212" t="s">
        <v>184</v>
      </c>
    </row>
    <row r="56" spans="1:9" hidden="1">
      <c r="A56" s="272">
        <v>2</v>
      </c>
      <c r="B56" s="275" t="s">
        <v>51</v>
      </c>
      <c r="C56" s="150"/>
      <c r="D56" s="151"/>
      <c r="E56" s="150"/>
      <c r="F56" s="150"/>
      <c r="G56" s="150"/>
      <c r="H56" s="161"/>
      <c r="I56" s="213"/>
    </row>
    <row r="57" spans="1:9" hidden="1">
      <c r="A57" s="273"/>
      <c r="B57" s="276"/>
      <c r="C57" s="153"/>
      <c r="D57" s="154"/>
      <c r="E57" s="153"/>
      <c r="F57" s="155"/>
      <c r="G57" s="153"/>
      <c r="H57" s="163"/>
      <c r="I57" s="214"/>
    </row>
    <row r="58" spans="1:9" ht="13.5" hidden="1" thickBot="1">
      <c r="A58" s="274"/>
      <c r="B58" s="277"/>
      <c r="C58" s="157"/>
      <c r="D58" s="158"/>
      <c r="E58" s="157"/>
      <c r="F58" s="158"/>
      <c r="G58" s="215"/>
      <c r="H58" s="164"/>
      <c r="I58" s="216"/>
    </row>
    <row r="59" spans="1:9" ht="21.5" hidden="1" thickTop="1">
      <c r="A59" s="272">
        <v>3</v>
      </c>
      <c r="B59" s="275" t="s">
        <v>52</v>
      </c>
      <c r="C59" s="217" t="s">
        <v>186</v>
      </c>
      <c r="D59" s="204" t="s">
        <v>187</v>
      </c>
      <c r="E59" s="150"/>
      <c r="F59" s="218" t="s">
        <v>188</v>
      </c>
      <c r="G59" s="217" t="s">
        <v>189</v>
      </c>
      <c r="H59" s="219" t="s">
        <v>190</v>
      </c>
      <c r="I59" s="191"/>
    </row>
    <row r="60" spans="1:9" hidden="1">
      <c r="A60" s="273"/>
      <c r="B60" s="276"/>
      <c r="C60" s="220" t="s">
        <v>183</v>
      </c>
      <c r="D60" s="206" t="s">
        <v>183</v>
      </c>
      <c r="E60" s="166"/>
      <c r="F60" s="221" t="s">
        <v>183</v>
      </c>
      <c r="G60" s="220" t="s">
        <v>191</v>
      </c>
      <c r="H60" s="222" t="s">
        <v>183</v>
      </c>
      <c r="I60" s="192"/>
    </row>
    <row r="61" spans="1:9" ht="13.5" hidden="1" thickBot="1">
      <c r="A61" s="278"/>
      <c r="B61" s="279"/>
      <c r="C61" s="223" t="s">
        <v>184</v>
      </c>
      <c r="D61" s="208" t="s">
        <v>184</v>
      </c>
      <c r="E61" s="168"/>
      <c r="F61" s="224" t="s">
        <v>184</v>
      </c>
      <c r="G61" s="223" t="s">
        <v>184</v>
      </c>
      <c r="H61" s="225" t="s">
        <v>184</v>
      </c>
      <c r="I61" s="226"/>
    </row>
    <row r="62" spans="1:9" ht="14" hidden="1" thickTop="1" thickBot="1"/>
    <row r="63" spans="1:9" ht="13.5" hidden="1" thickTop="1">
      <c r="A63" s="280" t="s">
        <v>41</v>
      </c>
      <c r="B63" s="282" t="s">
        <v>42</v>
      </c>
      <c r="C63" s="145">
        <f>I51+1</f>
        <v>45824</v>
      </c>
      <c r="D63" s="145">
        <f t="shared" ref="D63:I63" si="5">C63+1</f>
        <v>45825</v>
      </c>
      <c r="E63" s="145">
        <f t="shared" si="5"/>
        <v>45826</v>
      </c>
      <c r="F63" s="145">
        <f t="shared" si="5"/>
        <v>45827</v>
      </c>
      <c r="G63" s="145">
        <f t="shared" si="5"/>
        <v>45828</v>
      </c>
      <c r="H63" s="145">
        <f t="shared" si="5"/>
        <v>45829</v>
      </c>
      <c r="I63" s="146">
        <f t="shared" si="5"/>
        <v>45830</v>
      </c>
    </row>
    <row r="64" spans="1:9" hidden="1">
      <c r="A64" s="281"/>
      <c r="B64" s="283"/>
      <c r="C64" s="148" t="s">
        <v>43</v>
      </c>
      <c r="D64" s="148" t="s">
        <v>44</v>
      </c>
      <c r="E64" s="148" t="s">
        <v>45</v>
      </c>
      <c r="F64" s="148" t="s">
        <v>46</v>
      </c>
      <c r="G64" s="148" t="s">
        <v>47</v>
      </c>
      <c r="H64" s="148" t="s">
        <v>48</v>
      </c>
      <c r="I64" s="149" t="s">
        <v>49</v>
      </c>
    </row>
    <row r="65" spans="1:9" ht="13.25" hidden="1" customHeight="1">
      <c r="A65" s="272">
        <v>1</v>
      </c>
      <c r="B65" s="275" t="s">
        <v>50</v>
      </c>
      <c r="C65" s="150"/>
      <c r="D65" s="151"/>
      <c r="E65" s="150"/>
      <c r="F65" s="150"/>
      <c r="G65" s="150"/>
      <c r="H65" s="150"/>
      <c r="I65" s="191"/>
    </row>
    <row r="66" spans="1:9" hidden="1">
      <c r="A66" s="273"/>
      <c r="B66" s="276"/>
      <c r="C66" s="153"/>
      <c r="D66" s="154"/>
      <c r="E66" s="153"/>
      <c r="F66" s="155"/>
      <c r="G66" s="153"/>
      <c r="H66" s="153"/>
      <c r="I66" s="192"/>
    </row>
    <row r="67" spans="1:9" hidden="1">
      <c r="A67" s="274"/>
      <c r="B67" s="277"/>
      <c r="C67" s="157"/>
      <c r="D67" s="158"/>
      <c r="E67" s="157"/>
      <c r="F67" s="158"/>
      <c r="G67" s="157"/>
      <c r="H67" s="159"/>
      <c r="I67" s="193"/>
    </row>
    <row r="68" spans="1:9" ht="14" hidden="1" customHeight="1">
      <c r="A68" s="272">
        <v>2</v>
      </c>
      <c r="B68" s="275" t="s">
        <v>51</v>
      </c>
      <c r="C68" s="150"/>
      <c r="D68" s="151"/>
      <c r="E68" s="150"/>
      <c r="F68" s="150"/>
      <c r="G68" s="150"/>
      <c r="H68" s="161"/>
      <c r="I68" s="191"/>
    </row>
    <row r="69" spans="1:9" hidden="1">
      <c r="A69" s="273"/>
      <c r="B69" s="276"/>
      <c r="C69" s="153"/>
      <c r="D69" s="154"/>
      <c r="E69" s="153"/>
      <c r="F69" s="155"/>
      <c r="G69" s="153"/>
      <c r="H69" s="163"/>
      <c r="I69" s="192"/>
    </row>
    <row r="70" spans="1:9" hidden="1">
      <c r="A70" s="274"/>
      <c r="B70" s="277"/>
      <c r="C70" s="157"/>
      <c r="D70" s="158"/>
      <c r="E70" s="157"/>
      <c r="F70" s="158"/>
      <c r="G70" s="157"/>
      <c r="H70" s="164"/>
      <c r="I70" s="200"/>
    </row>
    <row r="71" spans="1:9" ht="21" hidden="1">
      <c r="A71" s="272">
        <v>3</v>
      </c>
      <c r="B71" s="275" t="s">
        <v>52</v>
      </c>
      <c r="C71" s="150"/>
      <c r="D71" s="204" t="s">
        <v>192</v>
      </c>
      <c r="E71" s="150"/>
      <c r="F71" s="204" t="s">
        <v>193</v>
      </c>
      <c r="G71" s="150"/>
      <c r="H71" s="204" t="s">
        <v>194</v>
      </c>
      <c r="I71" s="191"/>
    </row>
    <row r="72" spans="1:9" hidden="1">
      <c r="A72" s="273"/>
      <c r="B72" s="276"/>
      <c r="C72" s="166"/>
      <c r="D72" s="206" t="s">
        <v>183</v>
      </c>
      <c r="E72" s="166"/>
      <c r="F72" s="206" t="s">
        <v>183</v>
      </c>
      <c r="G72" s="166"/>
      <c r="H72" s="206" t="s">
        <v>183</v>
      </c>
      <c r="I72" s="192"/>
    </row>
    <row r="73" spans="1:9" ht="13.5" hidden="1" thickBot="1">
      <c r="A73" s="278"/>
      <c r="B73" s="279"/>
      <c r="C73" s="168"/>
      <c r="D73" s="208" t="s">
        <v>184</v>
      </c>
      <c r="E73" s="168"/>
      <c r="F73" s="208" t="s">
        <v>184</v>
      </c>
      <c r="G73" s="168"/>
      <c r="H73" s="208" t="s">
        <v>184</v>
      </c>
      <c r="I73" s="226"/>
    </row>
  </sheetData>
  <mergeCells count="52">
    <mergeCell ref="A1:C1"/>
    <mergeCell ref="D1:I1"/>
    <mergeCell ref="A2:C2"/>
    <mergeCell ref="D2:I2"/>
    <mergeCell ref="A3:A4"/>
    <mergeCell ref="B3:B4"/>
    <mergeCell ref="A5:A7"/>
    <mergeCell ref="B5:B7"/>
    <mergeCell ref="A8:A10"/>
    <mergeCell ref="B8:B10"/>
    <mergeCell ref="A11:A13"/>
    <mergeCell ref="B11:B13"/>
    <mergeCell ref="A15:A16"/>
    <mergeCell ref="B15:B16"/>
    <mergeCell ref="A17:A19"/>
    <mergeCell ref="B17:B19"/>
    <mergeCell ref="A20:A22"/>
    <mergeCell ref="B20:B22"/>
    <mergeCell ref="A23:A25"/>
    <mergeCell ref="B23:B25"/>
    <mergeCell ref="A27:A28"/>
    <mergeCell ref="B27:B28"/>
    <mergeCell ref="A29:A31"/>
    <mergeCell ref="B29:B31"/>
    <mergeCell ref="A32:A34"/>
    <mergeCell ref="B32:B34"/>
    <mergeCell ref="A35:A37"/>
    <mergeCell ref="B35:B37"/>
    <mergeCell ref="A39:A40"/>
    <mergeCell ref="B39:B40"/>
    <mergeCell ref="A41:A43"/>
    <mergeCell ref="B41:B43"/>
    <mergeCell ref="A44:A46"/>
    <mergeCell ref="B44:B46"/>
    <mergeCell ref="A47:A49"/>
    <mergeCell ref="B47:B49"/>
    <mergeCell ref="A51:A52"/>
    <mergeCell ref="B51:B52"/>
    <mergeCell ref="A53:A55"/>
    <mergeCell ref="B53:B55"/>
    <mergeCell ref="A56:A58"/>
    <mergeCell ref="B56:B58"/>
    <mergeCell ref="A68:A70"/>
    <mergeCell ref="B68:B70"/>
    <mergeCell ref="A71:A73"/>
    <mergeCell ref="B71:B73"/>
    <mergeCell ref="A59:A61"/>
    <mergeCell ref="B59:B61"/>
    <mergeCell ref="A63:A64"/>
    <mergeCell ref="B63:B64"/>
    <mergeCell ref="A65:A67"/>
    <mergeCell ref="B65:B67"/>
  </mergeCells>
  <conditionalFormatting sqref="C17:G22 I17:I22">
    <cfRule type="cellIs" dxfId="42" priority="16" stopIfTrue="1" operator="equal">
      <formula>"Cảnh báo - lỗi!!"</formula>
    </cfRule>
  </conditionalFormatting>
  <conditionalFormatting sqref="C5:I13">
    <cfRule type="cellIs" dxfId="41" priority="12" stopIfTrue="1" operator="equal">
      <formula>"Cảnh báo - lỗi!!"</formula>
    </cfRule>
  </conditionalFormatting>
  <conditionalFormatting sqref="C23:I25">
    <cfRule type="cellIs" dxfId="40" priority="5" stopIfTrue="1" operator="equal">
      <formula>"Cảnh báo - lỗi!!"</formula>
    </cfRule>
  </conditionalFormatting>
  <conditionalFormatting sqref="C29:I37">
    <cfRule type="cellIs" dxfId="39" priority="2" stopIfTrue="1" operator="equal">
      <formula>"Cảnh báo - lỗi!!"</formula>
    </cfRule>
  </conditionalFormatting>
  <conditionalFormatting sqref="C41:I49">
    <cfRule type="cellIs" dxfId="38" priority="10" stopIfTrue="1" operator="equal">
      <formula>"Cảnh báo - lỗi!!"</formula>
    </cfRule>
  </conditionalFormatting>
  <conditionalFormatting sqref="C53:I61">
    <cfRule type="cellIs" dxfId="37" priority="11" stopIfTrue="1" operator="equal">
      <formula>"Cảnh báo - lỗi!!"</formula>
    </cfRule>
  </conditionalFormatting>
  <conditionalFormatting sqref="C65:I73">
    <cfRule type="cellIs" dxfId="36" priority="13" stopIfTrue="1" operator="equal">
      <formula>"Cảnh báo - lỗi!!"</formula>
    </cfRule>
  </conditionalFormatting>
  <conditionalFormatting sqref="H17">
    <cfRule type="cellIs" dxfId="35" priority="8" stopIfTrue="1" operator="equal">
      <formula>"Cảnh báo - lỗi!!"</formula>
    </cfRule>
  </conditionalFormatting>
  <conditionalFormatting sqref="H20">
    <cfRule type="cellIs" dxfId="34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31633-A9D5-4AE4-80CC-523B5E7FD1E4}">
  <sheetPr codeName="Sheet3">
    <tabColor rgb="FF00B0F0"/>
  </sheetPr>
  <dimension ref="A1:I32"/>
  <sheetViews>
    <sheetView zoomScale="85" zoomScaleNormal="85" workbookViewId="0">
      <selection activeCell="E27" sqref="E27"/>
    </sheetView>
  </sheetViews>
  <sheetFormatPr defaultColWidth="10.08984375" defaultRowHeight="13"/>
  <cols>
    <col min="1" max="1" width="3" style="131" customWidth="1"/>
    <col min="2" max="2" width="14.453125" style="131" bestFit="1" customWidth="1"/>
    <col min="3" max="5" width="28.36328125" style="131" customWidth="1"/>
    <col min="6" max="6" width="18.453125" style="131" customWidth="1"/>
    <col min="7" max="9" width="28.54296875" style="131" customWidth="1"/>
    <col min="10" max="16384" width="10.08984375" style="131"/>
  </cols>
  <sheetData>
    <row r="1" spans="1:9" s="115" customFormat="1" ht="20.149999999999999" customHeight="1">
      <c r="A1" s="284" t="s">
        <v>0</v>
      </c>
      <c r="B1" s="284"/>
      <c r="C1" s="284"/>
      <c r="D1" s="285" t="s">
        <v>53</v>
      </c>
      <c r="E1" s="285"/>
      <c r="F1" s="285"/>
      <c r="G1" s="285"/>
      <c r="H1" s="285"/>
      <c r="I1" s="285"/>
    </row>
    <row r="2" spans="1:9" s="115" customFormat="1" ht="20.149999999999999" customHeight="1">
      <c r="A2" s="288" t="s">
        <v>135</v>
      </c>
      <c r="B2" s="288"/>
      <c r="C2" s="288"/>
      <c r="D2" s="289" t="s">
        <v>136</v>
      </c>
      <c r="E2" s="289"/>
      <c r="F2" s="289"/>
      <c r="G2" s="289"/>
      <c r="H2" s="289"/>
      <c r="I2" s="289"/>
    </row>
    <row r="3" spans="1:9" s="115" customFormat="1" ht="8.25" customHeight="1" thickBot="1">
      <c r="A3" s="116"/>
      <c r="B3" s="116"/>
      <c r="C3" s="117"/>
      <c r="D3" s="117"/>
      <c r="E3" s="117"/>
      <c r="F3" s="117"/>
      <c r="G3" s="118"/>
      <c r="H3" s="118"/>
      <c r="I3" s="118"/>
    </row>
    <row r="4" spans="1:9" s="120" customFormat="1" ht="20.25" hidden="1" customHeight="1" thickTop="1">
      <c r="A4" s="290" t="s">
        <v>41</v>
      </c>
      <c r="B4" s="292" t="s">
        <v>42</v>
      </c>
      <c r="C4" s="119">
        <v>45796</v>
      </c>
      <c r="D4" s="119">
        <v>45797</v>
      </c>
      <c r="E4" s="119">
        <v>45798</v>
      </c>
      <c r="F4" s="119">
        <v>45799</v>
      </c>
      <c r="G4" s="119">
        <v>45800</v>
      </c>
      <c r="H4" s="119">
        <v>45801</v>
      </c>
      <c r="I4" s="119">
        <v>45802</v>
      </c>
    </row>
    <row r="5" spans="1:9" s="120" customFormat="1" ht="20.25" hidden="1" customHeight="1">
      <c r="A5" s="291"/>
      <c r="B5" s="293"/>
      <c r="C5" s="121" t="s">
        <v>43</v>
      </c>
      <c r="D5" s="121" t="s">
        <v>44</v>
      </c>
      <c r="E5" s="121" t="s">
        <v>45</v>
      </c>
      <c r="F5" s="121" t="s">
        <v>46</v>
      </c>
      <c r="G5" s="121" t="s">
        <v>47</v>
      </c>
      <c r="H5" s="121" t="s">
        <v>48</v>
      </c>
      <c r="I5" s="122" t="s">
        <v>49</v>
      </c>
    </row>
    <row r="6" spans="1:9" s="120" customFormat="1" ht="20.25" hidden="1" customHeight="1">
      <c r="A6" s="294"/>
      <c r="B6" s="297" t="s">
        <v>137</v>
      </c>
      <c r="C6" s="123"/>
      <c r="D6" s="123"/>
      <c r="E6" s="123"/>
      <c r="F6" s="123"/>
      <c r="G6" s="123"/>
      <c r="H6" s="123" t="s">
        <v>138</v>
      </c>
      <c r="I6" s="123" t="s">
        <v>138</v>
      </c>
    </row>
    <row r="7" spans="1:9" s="120" customFormat="1" ht="20.25" hidden="1" customHeight="1">
      <c r="A7" s="295"/>
      <c r="B7" s="298"/>
      <c r="C7" s="124"/>
      <c r="D7" s="124"/>
      <c r="E7" s="124"/>
      <c r="F7" s="124"/>
      <c r="G7" s="124"/>
      <c r="H7" s="125" t="s">
        <v>139</v>
      </c>
      <c r="I7" s="126" t="s">
        <v>140</v>
      </c>
    </row>
    <row r="8" spans="1:9" s="120" customFormat="1" ht="20.25" hidden="1" customHeight="1" thickBot="1">
      <c r="A8" s="296"/>
      <c r="B8" s="299"/>
      <c r="C8" s="127"/>
      <c r="D8" s="127"/>
      <c r="E8" s="127"/>
      <c r="F8" s="127"/>
      <c r="G8" s="127"/>
      <c r="H8" s="127" t="s">
        <v>141</v>
      </c>
      <c r="I8" s="127" t="s">
        <v>141</v>
      </c>
    </row>
    <row r="9" spans="1:9" s="120" customFormat="1" ht="20.25" hidden="1" customHeight="1" thickTop="1">
      <c r="A9" s="294"/>
      <c r="B9" s="297" t="s">
        <v>142</v>
      </c>
      <c r="C9" s="123"/>
      <c r="D9" s="123"/>
      <c r="E9" s="123"/>
      <c r="F9" s="123"/>
      <c r="G9" s="123"/>
      <c r="H9" s="123" t="s">
        <v>138</v>
      </c>
      <c r="I9" s="123" t="s">
        <v>143</v>
      </c>
    </row>
    <row r="10" spans="1:9" s="120" customFormat="1" ht="20.25" hidden="1" customHeight="1">
      <c r="A10" s="295"/>
      <c r="B10" s="298"/>
      <c r="C10" s="124"/>
      <c r="D10" s="124"/>
      <c r="E10" s="124"/>
      <c r="F10" s="124"/>
      <c r="G10" s="124"/>
      <c r="H10" s="125" t="s">
        <v>144</v>
      </c>
      <c r="I10" s="126" t="s">
        <v>140</v>
      </c>
    </row>
    <row r="11" spans="1:9" s="120" customFormat="1" ht="20.25" hidden="1" customHeight="1" thickBot="1">
      <c r="A11" s="296"/>
      <c r="B11" s="299"/>
      <c r="C11" s="127"/>
      <c r="D11" s="127"/>
      <c r="E11" s="127"/>
      <c r="F11" s="127"/>
      <c r="G11" s="127"/>
      <c r="H11" s="127" t="s">
        <v>141</v>
      </c>
      <c r="I11" s="127" t="s">
        <v>141</v>
      </c>
    </row>
    <row r="12" spans="1:9" s="120" customFormat="1" ht="20.25" hidden="1" customHeight="1" thickTop="1">
      <c r="A12" s="294">
        <v>1</v>
      </c>
      <c r="B12" s="297" t="s">
        <v>145</v>
      </c>
      <c r="C12" s="123"/>
      <c r="D12" s="123"/>
      <c r="E12" s="123"/>
      <c r="F12" s="123"/>
      <c r="G12" s="123" t="s">
        <v>143</v>
      </c>
      <c r="H12" s="123" t="s">
        <v>143</v>
      </c>
      <c r="I12" s="123"/>
    </row>
    <row r="13" spans="1:9" s="120" customFormat="1" ht="20.25" hidden="1" customHeight="1">
      <c r="A13" s="295"/>
      <c r="B13" s="298"/>
      <c r="C13" s="124"/>
      <c r="D13" s="124"/>
      <c r="E13" s="124"/>
      <c r="F13" s="124"/>
      <c r="G13" s="126" t="s">
        <v>140</v>
      </c>
      <c r="H13" s="126" t="s">
        <v>146</v>
      </c>
      <c r="I13" s="126"/>
    </row>
    <row r="14" spans="1:9" s="120" customFormat="1" ht="20.25" hidden="1" customHeight="1" thickBot="1">
      <c r="A14" s="296"/>
      <c r="B14" s="299"/>
      <c r="C14" s="127"/>
      <c r="D14" s="127"/>
      <c r="E14" s="127"/>
      <c r="F14" s="127"/>
      <c r="G14" s="127" t="s">
        <v>141</v>
      </c>
      <c r="H14" s="127" t="s">
        <v>141</v>
      </c>
      <c r="I14" s="127"/>
    </row>
    <row r="15" spans="1:9" s="120" customFormat="1" ht="20.25" customHeight="1" thickTop="1">
      <c r="A15" s="290" t="s">
        <v>41</v>
      </c>
      <c r="B15" s="292" t="s">
        <v>42</v>
      </c>
      <c r="C15" s="119">
        <v>45803</v>
      </c>
      <c r="D15" s="119">
        <v>45804</v>
      </c>
      <c r="E15" s="119">
        <v>45805</v>
      </c>
      <c r="F15" s="119">
        <v>45806</v>
      </c>
      <c r="G15" s="119">
        <v>45807</v>
      </c>
      <c r="H15" s="119">
        <v>45808</v>
      </c>
      <c r="I15" s="119">
        <v>45809</v>
      </c>
    </row>
    <row r="16" spans="1:9" s="120" customFormat="1" ht="20.25" customHeight="1">
      <c r="A16" s="291"/>
      <c r="B16" s="293"/>
      <c r="C16" s="121" t="s">
        <v>43</v>
      </c>
      <c r="D16" s="121" t="s">
        <v>44</v>
      </c>
      <c r="E16" s="121" t="s">
        <v>45</v>
      </c>
      <c r="F16" s="121" t="s">
        <v>46</v>
      </c>
      <c r="G16" s="121" t="s">
        <v>47</v>
      </c>
      <c r="H16" s="121" t="s">
        <v>48</v>
      </c>
      <c r="I16" s="122" t="s">
        <v>49</v>
      </c>
    </row>
    <row r="17" spans="1:9" s="120" customFormat="1" ht="20.25" customHeight="1">
      <c r="A17" s="294"/>
      <c r="B17" s="297" t="s">
        <v>137</v>
      </c>
      <c r="C17" s="123"/>
      <c r="D17" s="123"/>
      <c r="E17" s="123"/>
      <c r="F17" s="123"/>
      <c r="G17" s="123"/>
      <c r="H17" s="123"/>
      <c r="I17" s="123"/>
    </row>
    <row r="18" spans="1:9" s="120" customFormat="1" ht="20.25" customHeight="1">
      <c r="A18" s="295"/>
      <c r="B18" s="298"/>
      <c r="C18" s="124"/>
      <c r="D18" s="124"/>
      <c r="E18" s="124"/>
      <c r="F18" s="124"/>
      <c r="G18" s="124"/>
      <c r="H18" s="124"/>
      <c r="I18" s="126"/>
    </row>
    <row r="19" spans="1:9" s="120" customFormat="1" ht="20.25" customHeight="1" thickBot="1">
      <c r="A19" s="296"/>
      <c r="B19" s="299"/>
      <c r="C19" s="127"/>
      <c r="D19" s="127"/>
      <c r="E19" s="127"/>
      <c r="F19" s="127"/>
      <c r="G19" s="127"/>
      <c r="H19" s="127"/>
      <c r="I19" s="127"/>
    </row>
    <row r="20" spans="1:9" s="120" customFormat="1" ht="20.25" customHeight="1" thickTop="1">
      <c r="A20" s="294"/>
      <c r="B20" s="297" t="s">
        <v>142</v>
      </c>
      <c r="C20" s="123"/>
      <c r="D20" s="123"/>
      <c r="E20" s="123"/>
      <c r="F20" s="123"/>
      <c r="G20" s="123"/>
      <c r="H20" s="123"/>
      <c r="I20" s="123"/>
    </row>
    <row r="21" spans="1:9" s="120" customFormat="1" ht="20.25" customHeight="1">
      <c r="A21" s="295"/>
      <c r="B21" s="298"/>
      <c r="C21" s="124"/>
      <c r="D21" s="124"/>
      <c r="E21" s="124"/>
      <c r="F21" s="124"/>
      <c r="G21" s="124"/>
      <c r="H21" s="124"/>
      <c r="I21" s="126"/>
    </row>
    <row r="22" spans="1:9" s="120" customFormat="1" ht="20.25" customHeight="1" thickBot="1">
      <c r="A22" s="296"/>
      <c r="B22" s="299"/>
      <c r="C22" s="127"/>
      <c r="D22" s="127"/>
      <c r="E22" s="127"/>
      <c r="F22" s="127"/>
      <c r="G22" s="127"/>
      <c r="H22" s="127"/>
      <c r="I22" s="127"/>
    </row>
    <row r="23" spans="1:9" s="120" customFormat="1" ht="20.25" customHeight="1" thickTop="1">
      <c r="A23" s="294">
        <v>1</v>
      </c>
      <c r="B23" s="297" t="s">
        <v>145</v>
      </c>
      <c r="C23" s="123" t="s">
        <v>143</v>
      </c>
      <c r="D23" s="123" t="s">
        <v>143</v>
      </c>
      <c r="E23" s="123" t="s">
        <v>143</v>
      </c>
      <c r="F23" s="123"/>
      <c r="G23" s="123"/>
      <c r="H23" s="123"/>
      <c r="I23" s="123"/>
    </row>
    <row r="24" spans="1:9" s="120" customFormat="1" ht="20.25" customHeight="1">
      <c r="A24" s="295"/>
      <c r="B24" s="298"/>
      <c r="C24" s="126" t="s">
        <v>147</v>
      </c>
      <c r="D24" s="126" t="s">
        <v>147</v>
      </c>
      <c r="E24" s="126" t="s">
        <v>147</v>
      </c>
      <c r="F24" s="124"/>
      <c r="G24" s="126"/>
      <c r="H24" s="126"/>
      <c r="I24" s="126"/>
    </row>
    <row r="25" spans="1:9" s="120" customFormat="1" ht="20.25" customHeight="1" thickBot="1">
      <c r="A25" s="296"/>
      <c r="B25" s="299"/>
      <c r="C25" s="127" t="s">
        <v>141</v>
      </c>
      <c r="D25" s="127" t="s">
        <v>141</v>
      </c>
      <c r="E25" s="127" t="s">
        <v>141</v>
      </c>
      <c r="F25" s="127"/>
      <c r="G25" s="127"/>
      <c r="H25" s="127"/>
      <c r="I25" s="127"/>
    </row>
    <row r="26" spans="1:9" s="120" customFormat="1" ht="17.25" customHeight="1" thickTop="1">
      <c r="A26" s="227"/>
      <c r="B26" s="228"/>
      <c r="C26" s="229"/>
      <c r="D26" s="230"/>
      <c r="E26" s="229"/>
      <c r="F26" s="230"/>
      <c r="G26" s="229"/>
      <c r="H26" s="230"/>
      <c r="I26" s="230"/>
    </row>
    <row r="27" spans="1:9">
      <c r="A27" s="128"/>
      <c r="B27" s="129"/>
      <c r="C27" s="130"/>
      <c r="D27" s="130"/>
      <c r="E27" s="130"/>
      <c r="F27" s="130"/>
      <c r="G27" s="130"/>
      <c r="H27" s="130"/>
      <c r="I27" s="130"/>
    </row>
    <row r="28" spans="1:9" s="132" customFormat="1" ht="17.25" customHeight="1">
      <c r="B28" s="131"/>
      <c r="C28" s="131"/>
      <c r="D28" s="131"/>
      <c r="E28" s="131"/>
      <c r="G28" s="133"/>
      <c r="H28" s="300" t="str">
        <f ca="1">"Đà Nẵng, ngày " &amp; DAY(NOW()) &amp; " tháng " &amp; MONTH(NOW()) &amp; " năm " &amp; YEAR(NOW())</f>
        <v>Đà Nẵng, ngày 30 tháng 5 năm 2025</v>
      </c>
      <c r="I28" s="300"/>
    </row>
    <row r="29" spans="1:9" s="132" customFormat="1" ht="17.25" customHeight="1">
      <c r="B29" s="301"/>
      <c r="C29" s="301"/>
      <c r="D29" s="301"/>
      <c r="E29" s="301"/>
      <c r="F29" s="301"/>
      <c r="G29" s="134"/>
      <c r="H29" s="134"/>
      <c r="I29" s="134"/>
    </row>
    <row r="30" spans="1:9" ht="17.25" customHeight="1">
      <c r="B30" s="135" t="s">
        <v>148</v>
      </c>
      <c r="C30" s="136" t="s">
        <v>149</v>
      </c>
      <c r="D30" s="137" t="s">
        <v>150</v>
      </c>
      <c r="E30" s="137"/>
      <c r="F30" s="138"/>
    </row>
    <row r="31" spans="1:9" ht="17.25" customHeight="1">
      <c r="B31" s="139" t="s">
        <v>151</v>
      </c>
      <c r="C31" s="140" t="s">
        <v>152</v>
      </c>
      <c r="D31" s="141" t="s">
        <v>153</v>
      </c>
      <c r="E31" s="142"/>
      <c r="F31" s="143"/>
    </row>
    <row r="32" spans="1:9" ht="17.25" customHeight="1"/>
  </sheetData>
  <mergeCells count="22">
    <mergeCell ref="A23:A25"/>
    <mergeCell ref="B23:B25"/>
    <mergeCell ref="H28:I28"/>
    <mergeCell ref="B29:F29"/>
    <mergeCell ref="A15:A16"/>
    <mergeCell ref="B15:B16"/>
    <mergeCell ref="A17:A19"/>
    <mergeCell ref="B17:B19"/>
    <mergeCell ref="A20:A22"/>
    <mergeCell ref="B20:B22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4">
    <cfRule type="cellIs" dxfId="33" priority="26" stopIfTrue="1" operator="equal">
      <formula>"Cảnh báo - lỗi!!"</formula>
    </cfRule>
  </conditionalFormatting>
  <conditionalFormatting sqref="C17:I27">
    <cfRule type="cellIs" dxfId="32" priority="1" stopIfTrue="1" operator="equal">
      <formula>"Cảnh báo - lỗi!!"</formula>
    </cfRule>
  </conditionalFormatting>
  <hyperlinks>
    <hyperlink ref="D31" r:id="rId1" xr:uid="{217A6819-4170-4449-8128-73E43FDE3137}"/>
  </hyperlinks>
  <pageMargins left="0.51181102362204722" right="0.51181102362204722" top="0.74803149606299213" bottom="0.55118110236220474" header="0.31496062992125984" footer="0.31496062992125984"/>
  <pageSetup paperSize="9" scale="83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A6F3-EEC1-45C9-824F-0E2A93977062}">
  <sheetPr codeName="Sheet6"/>
  <dimension ref="A1:Z1134"/>
  <sheetViews>
    <sheetView zoomScale="70" zoomScaleNormal="70" workbookViewId="0">
      <selection activeCell="C249" sqref="C249:D249"/>
    </sheetView>
  </sheetViews>
  <sheetFormatPr defaultColWidth="14.453125" defaultRowHeight="15" customHeight="1"/>
  <cols>
    <col min="1" max="1" width="5.90625" customWidth="1"/>
    <col min="2" max="2" width="11.453125" customWidth="1"/>
    <col min="3" max="3" width="13" customWidth="1"/>
    <col min="4" max="10" width="23.08984375" customWidth="1"/>
    <col min="11" max="26" width="8.6328125" customWidth="1"/>
  </cols>
  <sheetData>
    <row r="1" spans="1:10" ht="17.5">
      <c r="A1" s="315" t="s">
        <v>54</v>
      </c>
      <c r="B1" s="303"/>
      <c r="C1" s="303"/>
      <c r="D1" s="303"/>
      <c r="E1" s="302" t="s">
        <v>53</v>
      </c>
      <c r="F1" s="303"/>
      <c r="G1" s="303"/>
      <c r="H1" s="303"/>
      <c r="I1" s="303"/>
      <c r="J1" s="303"/>
    </row>
    <row r="2" spans="1:10" ht="16.5">
      <c r="A2" s="304" t="s">
        <v>40</v>
      </c>
      <c r="B2" s="303"/>
      <c r="C2" s="303"/>
      <c r="D2" s="303"/>
      <c r="E2" s="305" t="s">
        <v>55</v>
      </c>
      <c r="F2" s="303"/>
      <c r="G2" s="303"/>
      <c r="H2" s="303"/>
      <c r="I2" s="303"/>
      <c r="J2" s="303"/>
    </row>
    <row r="3" spans="1:10" ht="17" thickBot="1">
      <c r="A3" s="45"/>
      <c r="B3" s="45"/>
      <c r="C3" s="45"/>
      <c r="D3" s="45"/>
      <c r="E3" s="47" t="s">
        <v>56</v>
      </c>
      <c r="F3" s="47" t="s">
        <v>57</v>
      </c>
      <c r="G3" s="48">
        <v>45705</v>
      </c>
      <c r="H3" s="47" t="s">
        <v>58</v>
      </c>
      <c r="I3" s="48">
        <v>45838</v>
      </c>
      <c r="J3" s="46"/>
    </row>
    <row r="4" spans="1:10" ht="41.25" hidden="1" customHeight="1" thickBot="1">
      <c r="A4" s="49"/>
      <c r="B4" s="49"/>
      <c r="C4" s="49"/>
      <c r="D4" s="50"/>
      <c r="E4" s="50"/>
      <c r="F4" s="50"/>
      <c r="G4" s="50"/>
      <c r="H4" s="51"/>
      <c r="I4" s="51"/>
      <c r="J4" s="51"/>
    </row>
    <row r="5" spans="1:10" hidden="1" thickBot="1">
      <c r="A5" s="306" t="s">
        <v>41</v>
      </c>
      <c r="B5" s="308" t="s">
        <v>59</v>
      </c>
      <c r="C5" s="308" t="s">
        <v>42</v>
      </c>
      <c r="D5" s="52">
        <v>45705</v>
      </c>
      <c r="E5" s="52">
        <f t="shared" ref="E5:J5" si="0">D5+1</f>
        <v>45706</v>
      </c>
      <c r="F5" s="52">
        <f t="shared" si="0"/>
        <v>45707</v>
      </c>
      <c r="G5" s="52">
        <f t="shared" si="0"/>
        <v>45708</v>
      </c>
      <c r="H5" s="52">
        <f t="shared" si="0"/>
        <v>45709</v>
      </c>
      <c r="I5" s="52">
        <f t="shared" si="0"/>
        <v>45710</v>
      </c>
      <c r="J5" s="53">
        <f t="shared" si="0"/>
        <v>45711</v>
      </c>
    </row>
    <row r="6" spans="1:10" hidden="1" thickBot="1">
      <c r="A6" s="307"/>
      <c r="B6" s="309"/>
      <c r="C6" s="309"/>
      <c r="D6" s="54" t="s">
        <v>43</v>
      </c>
      <c r="E6" s="54" t="s">
        <v>44</v>
      </c>
      <c r="F6" s="54" t="s">
        <v>45</v>
      </c>
      <c r="G6" s="54" t="s">
        <v>46</v>
      </c>
      <c r="H6" s="54" t="s">
        <v>47</v>
      </c>
      <c r="I6" s="54" t="s">
        <v>48</v>
      </c>
      <c r="J6" s="55" t="s">
        <v>49</v>
      </c>
    </row>
    <row r="7" spans="1:10" hidden="1" thickBot="1">
      <c r="A7" s="310">
        <v>1</v>
      </c>
      <c r="B7" s="308" t="s">
        <v>60</v>
      </c>
      <c r="C7" s="308" t="s">
        <v>50</v>
      </c>
      <c r="D7" s="56"/>
      <c r="E7" s="56"/>
      <c r="F7" s="56"/>
      <c r="G7" s="56"/>
      <c r="H7" s="56"/>
      <c r="I7" s="57"/>
      <c r="J7" s="58"/>
    </row>
    <row r="8" spans="1:10" hidden="1" thickBot="1">
      <c r="A8" s="307"/>
      <c r="B8" s="309"/>
      <c r="C8" s="309"/>
      <c r="D8" s="59"/>
      <c r="E8" s="59"/>
      <c r="F8" s="59"/>
      <c r="G8" s="59"/>
      <c r="H8" s="59"/>
      <c r="I8" s="59"/>
      <c r="J8" s="60"/>
    </row>
    <row r="9" spans="1:10" ht="29.25" hidden="1" customHeight="1">
      <c r="A9" s="307"/>
      <c r="B9" s="309"/>
      <c r="C9" s="313"/>
      <c r="D9" s="61" t="str">
        <f t="shared" ref="D9:J9" si="1">IF(D7="","",IF(COUNTIF($B$248:$D$254,D7)=0,"",VLOOKUP(D7,$B$248:$D$254,2,FALSE)))</f>
        <v/>
      </c>
      <c r="E9" s="61" t="str">
        <f t="shared" si="1"/>
        <v/>
      </c>
      <c r="F9" s="61" t="str">
        <f t="shared" si="1"/>
        <v/>
      </c>
      <c r="G9" s="61" t="str">
        <f t="shared" si="1"/>
        <v/>
      </c>
      <c r="H9" s="61" t="str">
        <f t="shared" si="1"/>
        <v/>
      </c>
      <c r="I9" s="61" t="str">
        <f t="shared" si="1"/>
        <v/>
      </c>
      <c r="J9" s="62" t="str">
        <f t="shared" si="1"/>
        <v/>
      </c>
    </row>
    <row r="10" spans="1:10" hidden="1" thickBot="1">
      <c r="A10" s="307"/>
      <c r="B10" s="309"/>
      <c r="C10" s="314" t="s">
        <v>51</v>
      </c>
      <c r="D10" s="63"/>
      <c r="E10" s="63"/>
      <c r="F10" s="63"/>
      <c r="G10" s="63"/>
      <c r="H10" s="63"/>
      <c r="I10" s="63" t="s">
        <v>61</v>
      </c>
      <c r="J10" s="64"/>
    </row>
    <row r="11" spans="1:10" hidden="1" thickBot="1">
      <c r="A11" s="307"/>
      <c r="B11" s="309"/>
      <c r="C11" s="309"/>
      <c r="D11" s="59"/>
      <c r="E11" s="59"/>
      <c r="F11" s="59"/>
      <c r="G11" s="59"/>
      <c r="H11" s="59"/>
      <c r="I11" s="59" t="s">
        <v>62</v>
      </c>
      <c r="J11" s="60"/>
    </row>
    <row r="12" spans="1:10" ht="29.25" hidden="1" customHeight="1">
      <c r="A12" s="307"/>
      <c r="B12" s="309"/>
      <c r="C12" s="313"/>
      <c r="D12" s="61" t="str">
        <f t="shared" ref="D12:J12" si="2">IF(D10="","",IF(COUNTIF($B$248:$D$254,D10)=0,"",VLOOKUP(D10,$B$248:$D$254,2,FALSE)))</f>
        <v/>
      </c>
      <c r="E12" s="61" t="str">
        <f t="shared" si="2"/>
        <v/>
      </c>
      <c r="F12" s="61" t="str">
        <f t="shared" si="2"/>
        <v/>
      </c>
      <c r="G12" s="61" t="str">
        <f t="shared" si="2"/>
        <v/>
      </c>
      <c r="H12" s="61" t="str">
        <f t="shared" si="2"/>
        <v/>
      </c>
      <c r="I12" s="61" t="str">
        <f t="shared" si="2"/>
        <v>Xử Lý Bùn Thải &amp; Trầm Tích</v>
      </c>
      <c r="J12" s="62" t="str">
        <f t="shared" si="2"/>
        <v/>
      </c>
    </row>
    <row r="13" spans="1:10" hidden="1" thickBot="1">
      <c r="A13" s="307"/>
      <c r="B13" s="309"/>
      <c r="C13" s="314" t="s">
        <v>52</v>
      </c>
      <c r="D13" s="63" t="s">
        <v>63</v>
      </c>
      <c r="E13" s="63" t="s">
        <v>64</v>
      </c>
      <c r="F13" s="63" t="s">
        <v>61</v>
      </c>
      <c r="G13" s="63" t="s">
        <v>64</v>
      </c>
      <c r="H13" s="63" t="s">
        <v>63</v>
      </c>
      <c r="I13" s="63"/>
      <c r="J13" s="64"/>
    </row>
    <row r="14" spans="1:10" hidden="1" thickBot="1">
      <c r="A14" s="307"/>
      <c r="B14" s="309"/>
      <c r="C14" s="309"/>
      <c r="D14" s="59" t="s">
        <v>65</v>
      </c>
      <c r="E14" s="59" t="s">
        <v>66</v>
      </c>
      <c r="F14" s="59" t="s">
        <v>62</v>
      </c>
      <c r="G14" s="59" t="s">
        <v>66</v>
      </c>
      <c r="H14" s="59" t="s">
        <v>65</v>
      </c>
      <c r="I14" s="59"/>
      <c r="J14" s="60"/>
    </row>
    <row r="15" spans="1:10" ht="29.25" hidden="1" customHeight="1">
      <c r="A15" s="311"/>
      <c r="B15" s="312"/>
      <c r="C15" s="312"/>
      <c r="D15" s="65" t="str">
        <f t="shared" ref="D15:J15" si="3">IF(D13="","",IF(COUNTIF($B$248:$D$254,D13)=0,"",VLOOKUP(D13,$B$248:$D$254,2,FALSE)))</f>
        <v>Năng Lượng Tái Tạo</v>
      </c>
      <c r="E15" s="65" t="str">
        <f t="shared" si="3"/>
        <v>Quản Lý Tổng Hợp Đới Bờ Nâng Cao</v>
      </c>
      <c r="F15" s="65" t="str">
        <f t="shared" si="3"/>
        <v>Xử Lý Bùn Thải &amp; Trầm Tích</v>
      </c>
      <c r="G15" s="65" t="str">
        <f t="shared" si="3"/>
        <v>Quản Lý Tổng Hợp Đới Bờ Nâng Cao</v>
      </c>
      <c r="H15" s="65" t="str">
        <f t="shared" si="3"/>
        <v>Năng Lượng Tái Tạo</v>
      </c>
      <c r="I15" s="65" t="str">
        <f t="shared" si="3"/>
        <v/>
      </c>
      <c r="J15" s="66" t="str">
        <f t="shared" si="3"/>
        <v/>
      </c>
    </row>
    <row r="16" spans="1:10" hidden="1" thickBot="1">
      <c r="A16" s="67" t="s">
        <v>67</v>
      </c>
      <c r="B16" s="68"/>
      <c r="C16" s="68"/>
      <c r="D16" s="68"/>
      <c r="F16" s="68"/>
      <c r="G16" s="68"/>
      <c r="H16" s="68"/>
      <c r="I16" s="68"/>
      <c r="J16" s="68"/>
    </row>
    <row r="17" spans="1:10" hidden="1" thickBot="1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pans="1:10" hidden="1" thickBot="1">
      <c r="A18" s="306" t="s">
        <v>41</v>
      </c>
      <c r="B18" s="308" t="s">
        <v>59</v>
      </c>
      <c r="C18" s="308" t="s">
        <v>42</v>
      </c>
      <c r="D18" s="52">
        <f>J5+1</f>
        <v>45712</v>
      </c>
      <c r="E18" s="52">
        <f t="shared" ref="E18:J18" si="4">D18+1</f>
        <v>45713</v>
      </c>
      <c r="F18" s="52">
        <f t="shared" si="4"/>
        <v>45714</v>
      </c>
      <c r="G18" s="52">
        <f t="shared" si="4"/>
        <v>45715</v>
      </c>
      <c r="H18" s="52">
        <f t="shared" si="4"/>
        <v>45716</v>
      </c>
      <c r="I18" s="52">
        <f t="shared" si="4"/>
        <v>45717</v>
      </c>
      <c r="J18" s="53">
        <f t="shared" si="4"/>
        <v>45718</v>
      </c>
    </row>
    <row r="19" spans="1:10" hidden="1" thickBot="1">
      <c r="A19" s="307"/>
      <c r="B19" s="309"/>
      <c r="C19" s="309"/>
      <c r="D19" s="54" t="s">
        <v>43</v>
      </c>
      <c r="E19" s="54" t="s">
        <v>44</v>
      </c>
      <c r="F19" s="54" t="s">
        <v>45</v>
      </c>
      <c r="G19" s="54" t="s">
        <v>46</v>
      </c>
      <c r="H19" s="54" t="s">
        <v>47</v>
      </c>
      <c r="I19" s="54" t="s">
        <v>48</v>
      </c>
      <c r="J19" s="55" t="s">
        <v>49</v>
      </c>
    </row>
    <row r="20" spans="1:10" hidden="1" thickBot="1">
      <c r="A20" s="316">
        <v>2</v>
      </c>
      <c r="B20" s="314" t="s">
        <v>60</v>
      </c>
      <c r="C20" s="314" t="s">
        <v>50</v>
      </c>
      <c r="D20" s="56"/>
      <c r="E20" s="56"/>
      <c r="F20" s="56"/>
      <c r="G20" s="56"/>
      <c r="H20" s="56"/>
      <c r="I20" s="57"/>
      <c r="J20" s="58"/>
    </row>
    <row r="21" spans="1:10" hidden="1" thickBot="1">
      <c r="A21" s="307"/>
      <c r="B21" s="309"/>
      <c r="C21" s="309"/>
      <c r="D21" s="59"/>
      <c r="E21" s="59"/>
      <c r="F21" s="59"/>
      <c r="G21" s="59"/>
      <c r="H21" s="59"/>
      <c r="I21" s="59"/>
      <c r="J21" s="60"/>
    </row>
    <row r="22" spans="1:10" ht="29.25" hidden="1" customHeight="1">
      <c r="A22" s="307"/>
      <c r="B22" s="309"/>
      <c r="C22" s="309"/>
      <c r="D22" s="61" t="str">
        <f t="shared" ref="D22:J22" si="5">IF(D20="","",IF(COUNTIF($B$248:$D$254,D20)=0,"",VLOOKUP(D20,$B$248:$D$254,2,FALSE)))</f>
        <v/>
      </c>
      <c r="E22" s="61" t="str">
        <f t="shared" si="5"/>
        <v/>
      </c>
      <c r="F22" s="61" t="str">
        <f t="shared" si="5"/>
        <v/>
      </c>
      <c r="G22" s="61" t="str">
        <f t="shared" si="5"/>
        <v/>
      </c>
      <c r="H22" s="61" t="str">
        <f t="shared" si="5"/>
        <v/>
      </c>
      <c r="I22" s="61" t="str">
        <f t="shared" si="5"/>
        <v/>
      </c>
      <c r="J22" s="62" t="str">
        <f t="shared" si="5"/>
        <v/>
      </c>
    </row>
    <row r="23" spans="1:10" hidden="1" thickBot="1">
      <c r="A23" s="307"/>
      <c r="B23" s="309"/>
      <c r="C23" s="314" t="s">
        <v>51</v>
      </c>
      <c r="D23" s="63"/>
      <c r="E23" s="63"/>
      <c r="F23" s="63"/>
      <c r="G23" s="63"/>
      <c r="H23" s="63"/>
      <c r="I23" s="63" t="s">
        <v>61</v>
      </c>
      <c r="J23" s="64"/>
    </row>
    <row r="24" spans="1:10" hidden="1" thickBot="1">
      <c r="A24" s="307"/>
      <c r="B24" s="309"/>
      <c r="C24" s="309"/>
      <c r="D24" s="59"/>
      <c r="E24" s="59"/>
      <c r="F24" s="59"/>
      <c r="G24" s="59"/>
      <c r="H24" s="59"/>
      <c r="I24" s="59" t="s">
        <v>62</v>
      </c>
      <c r="J24" s="60"/>
    </row>
    <row r="25" spans="1:10" ht="29.25" hidden="1" customHeight="1">
      <c r="A25" s="307"/>
      <c r="B25" s="309"/>
      <c r="C25" s="313"/>
      <c r="D25" s="61" t="str">
        <f t="shared" ref="D25:J25" si="6">IF(D23="","",IF(COUNTIF($B$248:$D$254,D23)=0,"",VLOOKUP(D23,$B$248:$D$254,2,FALSE)))</f>
        <v/>
      </c>
      <c r="E25" s="61" t="str">
        <f t="shared" si="6"/>
        <v/>
      </c>
      <c r="F25" s="61" t="str">
        <f t="shared" si="6"/>
        <v/>
      </c>
      <c r="G25" s="61" t="str">
        <f t="shared" si="6"/>
        <v/>
      </c>
      <c r="H25" s="61" t="str">
        <f t="shared" si="6"/>
        <v/>
      </c>
      <c r="I25" s="61" t="str">
        <f t="shared" si="6"/>
        <v>Xử Lý Bùn Thải &amp; Trầm Tích</v>
      </c>
      <c r="J25" s="62" t="str">
        <f t="shared" si="6"/>
        <v/>
      </c>
    </row>
    <row r="26" spans="1:10" ht="15.75" hidden="1" customHeight="1">
      <c r="A26" s="307"/>
      <c r="B26" s="309"/>
      <c r="C26" s="317" t="s">
        <v>52</v>
      </c>
      <c r="D26" s="63" t="s">
        <v>64</v>
      </c>
      <c r="E26" s="63"/>
      <c r="F26" s="63"/>
      <c r="G26" s="63" t="s">
        <v>64</v>
      </c>
      <c r="H26" s="63"/>
      <c r="I26" s="63"/>
      <c r="J26" s="64"/>
    </row>
    <row r="27" spans="1:10" ht="15.75" hidden="1" customHeight="1">
      <c r="A27" s="307"/>
      <c r="B27" s="309"/>
      <c r="C27" s="309"/>
      <c r="D27" s="69" t="s">
        <v>66</v>
      </c>
      <c r="E27" s="59"/>
      <c r="F27" s="59"/>
      <c r="G27" s="59" t="s">
        <v>66</v>
      </c>
      <c r="H27" s="59"/>
      <c r="I27" s="59"/>
      <c r="J27" s="60"/>
    </row>
    <row r="28" spans="1:10" ht="29.25" hidden="1" customHeight="1">
      <c r="A28" s="311"/>
      <c r="B28" s="312"/>
      <c r="C28" s="312"/>
      <c r="D28" s="65" t="str">
        <f t="shared" ref="D28:J28" si="7">IF(D26="","",IF(COUNTIF($B$248:$D$254,D26)=0,"",VLOOKUP(D26,$B$248:$D$254,2,FALSE)))</f>
        <v>Quản Lý Tổng Hợp Đới Bờ Nâng Cao</v>
      </c>
      <c r="E28" s="65" t="str">
        <f t="shared" si="7"/>
        <v/>
      </c>
      <c r="F28" s="65" t="str">
        <f t="shared" si="7"/>
        <v/>
      </c>
      <c r="G28" s="65" t="str">
        <f t="shared" si="7"/>
        <v>Quản Lý Tổng Hợp Đới Bờ Nâng Cao</v>
      </c>
      <c r="H28" s="65" t="str">
        <f t="shared" si="7"/>
        <v/>
      </c>
      <c r="I28" s="65" t="str">
        <f t="shared" si="7"/>
        <v/>
      </c>
      <c r="J28" s="66" t="str">
        <f t="shared" si="7"/>
        <v/>
      </c>
    </row>
    <row r="29" spans="1:10" ht="15.75" hidden="1" customHeight="1">
      <c r="A29" s="67" t="s">
        <v>67</v>
      </c>
      <c r="B29" s="68"/>
      <c r="C29" s="68"/>
      <c r="D29" s="68"/>
      <c r="E29" s="68"/>
      <c r="F29" s="68"/>
      <c r="G29" s="68"/>
      <c r="H29" s="68"/>
      <c r="I29" s="68"/>
      <c r="J29" s="68"/>
    </row>
    <row r="30" spans="1:10" hidden="1" thickBot="1">
      <c r="A30" s="68"/>
      <c r="B30" s="68"/>
      <c r="C30" s="68"/>
      <c r="D30" s="68"/>
      <c r="E30" s="68"/>
      <c r="F30" s="68"/>
      <c r="G30" s="68"/>
      <c r="H30" s="68"/>
      <c r="I30" s="68"/>
      <c r="J30" s="68"/>
    </row>
    <row r="31" spans="1:10" ht="15.75" hidden="1" customHeight="1">
      <c r="A31" s="306" t="s">
        <v>41</v>
      </c>
      <c r="B31" s="308" t="s">
        <v>59</v>
      </c>
      <c r="C31" s="308" t="s">
        <v>42</v>
      </c>
      <c r="D31" s="52">
        <f>J18+1</f>
        <v>45719</v>
      </c>
      <c r="E31" s="52">
        <f t="shared" ref="E31:J31" si="8">D31+1</f>
        <v>45720</v>
      </c>
      <c r="F31" s="52">
        <f t="shared" si="8"/>
        <v>45721</v>
      </c>
      <c r="G31" s="52">
        <f t="shared" si="8"/>
        <v>45722</v>
      </c>
      <c r="H31" s="52">
        <f t="shared" si="8"/>
        <v>45723</v>
      </c>
      <c r="I31" s="52">
        <f t="shared" si="8"/>
        <v>45724</v>
      </c>
      <c r="J31" s="53">
        <f t="shared" si="8"/>
        <v>45725</v>
      </c>
    </row>
    <row r="32" spans="1:10" ht="15.75" hidden="1" customHeight="1">
      <c r="A32" s="307"/>
      <c r="B32" s="309"/>
      <c r="C32" s="309"/>
      <c r="D32" s="54" t="s">
        <v>43</v>
      </c>
      <c r="E32" s="54" t="s">
        <v>44</v>
      </c>
      <c r="F32" s="54" t="s">
        <v>45</v>
      </c>
      <c r="G32" s="54" t="s">
        <v>46</v>
      </c>
      <c r="H32" s="54" t="s">
        <v>47</v>
      </c>
      <c r="I32" s="54" t="s">
        <v>48</v>
      </c>
      <c r="J32" s="55" t="s">
        <v>49</v>
      </c>
    </row>
    <row r="33" spans="1:10" ht="15.75" hidden="1" customHeight="1">
      <c r="A33" s="316">
        <v>3</v>
      </c>
      <c r="B33" s="314" t="s">
        <v>60</v>
      </c>
      <c r="C33" s="314" t="s">
        <v>50</v>
      </c>
      <c r="D33" s="56"/>
      <c r="E33" s="56"/>
      <c r="F33" s="56"/>
      <c r="G33" s="56"/>
      <c r="H33" s="56"/>
      <c r="I33" s="57"/>
      <c r="J33" s="58"/>
    </row>
    <row r="34" spans="1:10" ht="15.75" hidden="1" customHeight="1">
      <c r="A34" s="307"/>
      <c r="B34" s="309"/>
      <c r="C34" s="309"/>
      <c r="D34" s="59"/>
      <c r="E34" s="59"/>
      <c r="F34" s="59"/>
      <c r="G34" s="59"/>
      <c r="H34" s="59"/>
      <c r="I34" s="59"/>
      <c r="J34" s="60"/>
    </row>
    <row r="35" spans="1:10" ht="29.25" hidden="1" customHeight="1">
      <c r="A35" s="307"/>
      <c r="B35" s="309"/>
      <c r="C35" s="309"/>
      <c r="D35" s="61" t="str">
        <f t="shared" ref="D35:H35" si="9">IF(D33="","",IF(COUNTIF($B$248:$D$254,D33)=0,"",VLOOKUP(D33,$B$248:$D$254,2,FALSE)))</f>
        <v/>
      </c>
      <c r="E35" s="61" t="str">
        <f t="shared" si="9"/>
        <v/>
      </c>
      <c r="F35" s="61" t="str">
        <f t="shared" si="9"/>
        <v/>
      </c>
      <c r="G35" s="61" t="str">
        <f t="shared" si="9"/>
        <v/>
      </c>
      <c r="H35" s="61" t="str">
        <f t="shared" si="9"/>
        <v/>
      </c>
      <c r="I35" s="61"/>
      <c r="J35" s="62"/>
    </row>
    <row r="36" spans="1:10" ht="15.75" hidden="1" customHeight="1">
      <c r="A36" s="307"/>
      <c r="B36" s="309"/>
      <c r="C36" s="314" t="s">
        <v>51</v>
      </c>
      <c r="D36" s="63"/>
      <c r="E36" s="63"/>
      <c r="F36" s="63"/>
      <c r="G36" s="63"/>
      <c r="H36" s="63"/>
      <c r="I36" s="63" t="s">
        <v>61</v>
      </c>
      <c r="J36" s="64"/>
    </row>
    <row r="37" spans="1:10" ht="15.75" hidden="1" customHeight="1">
      <c r="A37" s="307"/>
      <c r="B37" s="309"/>
      <c r="C37" s="309"/>
      <c r="D37" s="59"/>
      <c r="E37" s="59"/>
      <c r="F37" s="59"/>
      <c r="G37" s="59"/>
      <c r="H37" s="59"/>
      <c r="I37" s="59" t="s">
        <v>62</v>
      </c>
      <c r="J37" s="60"/>
    </row>
    <row r="38" spans="1:10" ht="29.25" hidden="1" customHeight="1">
      <c r="A38" s="307"/>
      <c r="B38" s="309"/>
      <c r="C38" s="313"/>
      <c r="D38" s="61" t="str">
        <f t="shared" ref="D38:I38" si="10">IF(D36="","",IF(COUNTIF($B$248:$D$254,D36)=0,"",VLOOKUP(D36,$B$248:$D$254,2,FALSE)))</f>
        <v/>
      </c>
      <c r="E38" s="61" t="str">
        <f t="shared" si="10"/>
        <v/>
      </c>
      <c r="F38" s="61" t="str">
        <f t="shared" si="10"/>
        <v/>
      </c>
      <c r="G38" s="61" t="str">
        <f t="shared" si="10"/>
        <v/>
      </c>
      <c r="H38" s="61" t="str">
        <f t="shared" si="10"/>
        <v/>
      </c>
      <c r="I38" s="61" t="str">
        <f t="shared" si="10"/>
        <v>Xử Lý Bùn Thải &amp; Trầm Tích</v>
      </c>
      <c r="J38" s="62"/>
    </row>
    <row r="39" spans="1:10" ht="15.75" hidden="1" customHeight="1">
      <c r="A39" s="307"/>
      <c r="B39" s="309"/>
      <c r="C39" s="317" t="s">
        <v>52</v>
      </c>
      <c r="D39" s="63" t="s">
        <v>63</v>
      </c>
      <c r="E39" s="63" t="s">
        <v>64</v>
      </c>
      <c r="F39" s="63" t="s">
        <v>61</v>
      </c>
      <c r="G39" s="63" t="s">
        <v>64</v>
      </c>
      <c r="H39" s="63" t="s">
        <v>63</v>
      </c>
      <c r="I39" s="63"/>
      <c r="J39" s="64"/>
    </row>
    <row r="40" spans="1:10" ht="15.75" hidden="1" customHeight="1">
      <c r="A40" s="307"/>
      <c r="B40" s="309"/>
      <c r="C40" s="309"/>
      <c r="D40" s="59" t="s">
        <v>65</v>
      </c>
      <c r="E40" s="59" t="s">
        <v>66</v>
      </c>
      <c r="F40" s="59" t="s">
        <v>62</v>
      </c>
      <c r="G40" s="59" t="s">
        <v>66</v>
      </c>
      <c r="H40" s="59" t="s">
        <v>65</v>
      </c>
      <c r="I40" s="59"/>
      <c r="J40" s="60"/>
    </row>
    <row r="41" spans="1:10" ht="29.25" hidden="1" customHeight="1">
      <c r="A41" s="311"/>
      <c r="B41" s="312"/>
      <c r="C41" s="312"/>
      <c r="D41" s="65" t="str">
        <f t="shared" ref="D41:J41" si="11">IF(D39="","",IF(COUNTIF($B$248:$D$254,D39)=0,"",VLOOKUP(D39,$B$248:$D$254,2,FALSE)))</f>
        <v>Năng Lượng Tái Tạo</v>
      </c>
      <c r="E41" s="65" t="str">
        <f t="shared" si="11"/>
        <v>Quản Lý Tổng Hợp Đới Bờ Nâng Cao</v>
      </c>
      <c r="F41" s="65" t="str">
        <f t="shared" si="11"/>
        <v>Xử Lý Bùn Thải &amp; Trầm Tích</v>
      </c>
      <c r="G41" s="65" t="str">
        <f t="shared" si="11"/>
        <v>Quản Lý Tổng Hợp Đới Bờ Nâng Cao</v>
      </c>
      <c r="H41" s="65" t="str">
        <f t="shared" si="11"/>
        <v>Năng Lượng Tái Tạo</v>
      </c>
      <c r="I41" s="65" t="str">
        <f t="shared" si="11"/>
        <v/>
      </c>
      <c r="J41" s="66" t="str">
        <f t="shared" si="11"/>
        <v/>
      </c>
    </row>
    <row r="42" spans="1:10" ht="15.75" hidden="1" customHeight="1">
      <c r="A42" s="67" t="s">
        <v>67</v>
      </c>
      <c r="B42" s="68"/>
      <c r="C42" s="68"/>
      <c r="D42" s="68"/>
      <c r="E42" s="68"/>
      <c r="F42" s="68"/>
      <c r="G42" s="68"/>
      <c r="H42" s="68"/>
      <c r="I42" s="68"/>
      <c r="J42" s="68"/>
    </row>
    <row r="43" spans="1:10" hidden="1" thickBot="1">
      <c r="A43" s="68"/>
      <c r="B43" s="68"/>
      <c r="C43" s="68"/>
      <c r="D43" s="68"/>
      <c r="E43" s="68"/>
      <c r="F43" s="68"/>
      <c r="G43" s="68"/>
      <c r="H43" s="68"/>
      <c r="I43" s="68"/>
      <c r="J43" s="68"/>
    </row>
    <row r="44" spans="1:10" ht="15.75" hidden="1" customHeight="1">
      <c r="A44" s="306" t="s">
        <v>41</v>
      </c>
      <c r="B44" s="308" t="s">
        <v>59</v>
      </c>
      <c r="C44" s="308" t="s">
        <v>42</v>
      </c>
      <c r="D44" s="52">
        <f>J31+1</f>
        <v>45726</v>
      </c>
      <c r="E44" s="52">
        <f t="shared" ref="E44:J44" si="12">D44+1</f>
        <v>45727</v>
      </c>
      <c r="F44" s="52">
        <f t="shared" si="12"/>
        <v>45728</v>
      </c>
      <c r="G44" s="52">
        <f t="shared" si="12"/>
        <v>45729</v>
      </c>
      <c r="H44" s="52">
        <f t="shared" si="12"/>
        <v>45730</v>
      </c>
      <c r="I44" s="52">
        <f t="shared" si="12"/>
        <v>45731</v>
      </c>
      <c r="J44" s="53">
        <f t="shared" si="12"/>
        <v>45732</v>
      </c>
    </row>
    <row r="45" spans="1:10" ht="15.75" hidden="1" customHeight="1">
      <c r="A45" s="307"/>
      <c r="B45" s="309"/>
      <c r="C45" s="309"/>
      <c r="D45" s="54" t="s">
        <v>43</v>
      </c>
      <c r="E45" s="54" t="s">
        <v>44</v>
      </c>
      <c r="F45" s="54" t="s">
        <v>45</v>
      </c>
      <c r="G45" s="54" t="s">
        <v>46</v>
      </c>
      <c r="H45" s="54" t="s">
        <v>47</v>
      </c>
      <c r="I45" s="54" t="s">
        <v>48</v>
      </c>
      <c r="J45" s="55" t="s">
        <v>49</v>
      </c>
    </row>
    <row r="46" spans="1:10" ht="15.75" hidden="1" customHeight="1">
      <c r="A46" s="316">
        <v>4</v>
      </c>
      <c r="B46" s="314" t="s">
        <v>60</v>
      </c>
      <c r="C46" s="314" t="s">
        <v>50</v>
      </c>
      <c r="D46" s="56"/>
      <c r="E46" s="56"/>
      <c r="F46" s="56"/>
      <c r="G46" s="56"/>
      <c r="H46" s="56"/>
      <c r="I46" s="57"/>
      <c r="J46" s="58"/>
    </row>
    <row r="47" spans="1:10" ht="15.75" hidden="1" customHeight="1">
      <c r="A47" s="307"/>
      <c r="B47" s="309"/>
      <c r="C47" s="309"/>
      <c r="D47" s="59"/>
      <c r="E47" s="59"/>
      <c r="F47" s="59"/>
      <c r="G47" s="59"/>
      <c r="H47" s="59"/>
      <c r="I47" s="59"/>
      <c r="J47" s="60"/>
    </row>
    <row r="48" spans="1:10" ht="29.25" hidden="1" customHeight="1">
      <c r="A48" s="307"/>
      <c r="B48" s="309"/>
      <c r="C48" s="309"/>
      <c r="D48" s="61" t="str">
        <f t="shared" ref="D48:H48" si="13">IF(D46="","",IF(COUNTIF($B$248:$D$254,D46)=0,"",VLOOKUP(D46,$B$248:$D$254,2,FALSE)))</f>
        <v/>
      </c>
      <c r="E48" s="61" t="str">
        <f t="shared" si="13"/>
        <v/>
      </c>
      <c r="F48" s="61" t="str">
        <f t="shared" si="13"/>
        <v/>
      </c>
      <c r="G48" s="61" t="str">
        <f t="shared" si="13"/>
        <v/>
      </c>
      <c r="H48" s="61" t="str">
        <f t="shared" si="13"/>
        <v/>
      </c>
      <c r="I48" s="61"/>
      <c r="J48" s="62"/>
    </row>
    <row r="49" spans="1:10" ht="15.75" hidden="1" customHeight="1">
      <c r="A49" s="307"/>
      <c r="B49" s="309"/>
      <c r="C49" s="314" t="s">
        <v>51</v>
      </c>
      <c r="D49" s="63"/>
      <c r="E49" s="63"/>
      <c r="F49" s="63"/>
      <c r="G49" s="63"/>
      <c r="H49" s="63"/>
      <c r="I49" s="63" t="s">
        <v>61</v>
      </c>
      <c r="J49" s="64"/>
    </row>
    <row r="50" spans="1:10" ht="15.75" hidden="1" customHeight="1">
      <c r="A50" s="307"/>
      <c r="B50" s="309"/>
      <c r="C50" s="309"/>
      <c r="D50" s="59"/>
      <c r="E50" s="59"/>
      <c r="F50" s="59"/>
      <c r="G50" s="59"/>
      <c r="H50" s="59"/>
      <c r="I50" s="59" t="s">
        <v>62</v>
      </c>
      <c r="J50" s="60"/>
    </row>
    <row r="51" spans="1:10" ht="29.25" hidden="1" customHeight="1">
      <c r="A51" s="307"/>
      <c r="B51" s="309"/>
      <c r="C51" s="313"/>
      <c r="D51" s="61" t="str">
        <f t="shared" ref="D51:I51" si="14">IF(D49="","",IF(COUNTIF($B$248:$D$254,D49)=0,"",VLOOKUP(D49,$B$248:$D$254,2,FALSE)))</f>
        <v/>
      </c>
      <c r="E51" s="61" t="str">
        <f t="shared" si="14"/>
        <v/>
      </c>
      <c r="F51" s="61" t="str">
        <f t="shared" si="14"/>
        <v/>
      </c>
      <c r="G51" s="61" t="str">
        <f t="shared" si="14"/>
        <v/>
      </c>
      <c r="H51" s="61" t="str">
        <f t="shared" si="14"/>
        <v/>
      </c>
      <c r="I51" s="61" t="str">
        <f t="shared" si="14"/>
        <v>Xử Lý Bùn Thải &amp; Trầm Tích</v>
      </c>
      <c r="J51" s="62"/>
    </row>
    <row r="52" spans="1:10" ht="15.75" hidden="1" customHeight="1">
      <c r="A52" s="307"/>
      <c r="B52" s="309"/>
      <c r="C52" s="317" t="s">
        <v>52</v>
      </c>
      <c r="D52" s="63" t="s">
        <v>63</v>
      </c>
      <c r="E52" s="63" t="s">
        <v>64</v>
      </c>
      <c r="F52" s="63" t="s">
        <v>61</v>
      </c>
      <c r="G52" s="63" t="s">
        <v>64</v>
      </c>
      <c r="H52" s="63" t="s">
        <v>63</v>
      </c>
      <c r="I52" s="63"/>
      <c r="J52" s="64"/>
    </row>
    <row r="53" spans="1:10" ht="15.75" hidden="1" customHeight="1">
      <c r="A53" s="307"/>
      <c r="B53" s="309"/>
      <c r="C53" s="309"/>
      <c r="D53" s="59" t="s">
        <v>65</v>
      </c>
      <c r="E53" s="59" t="s">
        <v>66</v>
      </c>
      <c r="F53" s="59" t="s">
        <v>62</v>
      </c>
      <c r="G53" s="59" t="s">
        <v>66</v>
      </c>
      <c r="H53" s="59" t="s">
        <v>65</v>
      </c>
      <c r="I53" s="59"/>
      <c r="J53" s="60"/>
    </row>
    <row r="54" spans="1:10" ht="29.25" hidden="1" customHeight="1">
      <c r="A54" s="311"/>
      <c r="B54" s="312"/>
      <c r="C54" s="312"/>
      <c r="D54" s="65" t="str">
        <f t="shared" ref="D54:J54" si="15">IF(D52="","",IF(COUNTIF($B$248:$D$254,D52)=0,"",VLOOKUP(D52,$B$248:$D$254,2,FALSE)))</f>
        <v>Năng Lượng Tái Tạo</v>
      </c>
      <c r="E54" s="65" t="str">
        <f t="shared" si="15"/>
        <v>Quản Lý Tổng Hợp Đới Bờ Nâng Cao</v>
      </c>
      <c r="F54" s="65" t="str">
        <f t="shared" si="15"/>
        <v>Xử Lý Bùn Thải &amp; Trầm Tích</v>
      </c>
      <c r="G54" s="65" t="str">
        <f t="shared" si="15"/>
        <v>Quản Lý Tổng Hợp Đới Bờ Nâng Cao</v>
      </c>
      <c r="H54" s="65" t="str">
        <f t="shared" si="15"/>
        <v>Năng Lượng Tái Tạo</v>
      </c>
      <c r="I54" s="65" t="str">
        <f t="shared" si="15"/>
        <v/>
      </c>
      <c r="J54" s="66" t="str">
        <f t="shared" si="15"/>
        <v/>
      </c>
    </row>
    <row r="55" spans="1:10" ht="15.75" hidden="1" customHeight="1">
      <c r="A55" s="67" t="s">
        <v>67</v>
      </c>
      <c r="B55" s="68"/>
      <c r="C55" s="68"/>
      <c r="D55" s="68"/>
      <c r="E55" s="68"/>
      <c r="F55" s="68"/>
      <c r="G55" s="68"/>
      <c r="H55" s="68"/>
      <c r="I55" s="68"/>
      <c r="J55" s="68"/>
    </row>
    <row r="56" spans="1:10" hidden="1" thickBot="1">
      <c r="A56" s="68"/>
      <c r="B56" s="68"/>
      <c r="C56" s="68"/>
      <c r="D56" s="68"/>
      <c r="E56" s="68"/>
      <c r="F56" s="68"/>
      <c r="G56" s="68"/>
      <c r="H56" s="68"/>
      <c r="I56" s="68"/>
      <c r="J56" s="68"/>
    </row>
    <row r="57" spans="1:10" ht="15.75" hidden="1" customHeight="1">
      <c r="A57" s="306" t="s">
        <v>41</v>
      </c>
      <c r="B57" s="308" t="s">
        <v>59</v>
      </c>
      <c r="C57" s="308" t="s">
        <v>42</v>
      </c>
      <c r="D57" s="52">
        <f>J44+1</f>
        <v>45733</v>
      </c>
      <c r="E57" s="52">
        <f t="shared" ref="E57:J57" si="16">D57+1</f>
        <v>45734</v>
      </c>
      <c r="F57" s="52">
        <f t="shared" si="16"/>
        <v>45735</v>
      </c>
      <c r="G57" s="52">
        <f t="shared" si="16"/>
        <v>45736</v>
      </c>
      <c r="H57" s="52">
        <f t="shared" si="16"/>
        <v>45737</v>
      </c>
      <c r="I57" s="52">
        <f t="shared" si="16"/>
        <v>45738</v>
      </c>
      <c r="J57" s="53">
        <f t="shared" si="16"/>
        <v>45739</v>
      </c>
    </row>
    <row r="58" spans="1:10" ht="15.75" hidden="1" customHeight="1">
      <c r="A58" s="307"/>
      <c r="B58" s="309"/>
      <c r="C58" s="309"/>
      <c r="D58" s="54" t="s">
        <v>43</v>
      </c>
      <c r="E58" s="54" t="s">
        <v>44</v>
      </c>
      <c r="F58" s="54" t="s">
        <v>45</v>
      </c>
      <c r="G58" s="54" t="s">
        <v>46</v>
      </c>
      <c r="H58" s="54" t="s">
        <v>47</v>
      </c>
      <c r="I58" s="54" t="s">
        <v>48</v>
      </c>
      <c r="J58" s="55" t="s">
        <v>49</v>
      </c>
    </row>
    <row r="59" spans="1:10" ht="15.75" hidden="1" customHeight="1">
      <c r="A59" s="316">
        <v>5</v>
      </c>
      <c r="B59" s="314" t="s">
        <v>60</v>
      </c>
      <c r="C59" s="314" t="s">
        <v>50</v>
      </c>
      <c r="D59" s="56"/>
      <c r="E59" s="56"/>
      <c r="F59" s="56"/>
      <c r="G59" s="56"/>
      <c r="H59" s="56"/>
      <c r="I59" s="57"/>
      <c r="J59" s="58"/>
    </row>
    <row r="60" spans="1:10" ht="15.75" hidden="1" customHeight="1">
      <c r="A60" s="307"/>
      <c r="B60" s="309"/>
      <c r="C60" s="309"/>
      <c r="D60" s="59"/>
      <c r="E60" s="59"/>
      <c r="F60" s="59"/>
      <c r="G60" s="59"/>
      <c r="H60" s="59"/>
      <c r="I60" s="59"/>
      <c r="J60" s="60"/>
    </row>
    <row r="61" spans="1:10" ht="29.25" hidden="1" customHeight="1">
      <c r="A61" s="307"/>
      <c r="B61" s="309"/>
      <c r="C61" s="309"/>
      <c r="D61" s="61" t="str">
        <f t="shared" ref="D61:H61" si="17">IF(D59="","",IF(COUNTIF($B$248:$D$254,D59)=0,"",VLOOKUP(D59,$B$248:$D$254,2,FALSE)))</f>
        <v/>
      </c>
      <c r="E61" s="61" t="str">
        <f t="shared" si="17"/>
        <v/>
      </c>
      <c r="F61" s="61" t="str">
        <f t="shared" si="17"/>
        <v/>
      </c>
      <c r="G61" s="61" t="str">
        <f t="shared" si="17"/>
        <v/>
      </c>
      <c r="H61" s="61" t="str">
        <f t="shared" si="17"/>
        <v/>
      </c>
      <c r="I61" s="61"/>
      <c r="J61" s="62"/>
    </row>
    <row r="62" spans="1:10" ht="15.75" hidden="1" customHeight="1">
      <c r="A62" s="307"/>
      <c r="B62" s="309"/>
      <c r="C62" s="314" t="s">
        <v>51</v>
      </c>
      <c r="D62" s="63"/>
      <c r="E62" s="63"/>
      <c r="F62" s="63"/>
      <c r="G62" s="63"/>
      <c r="H62" s="63"/>
      <c r="I62" s="63" t="s">
        <v>61</v>
      </c>
      <c r="J62" s="64"/>
    </row>
    <row r="63" spans="1:10" ht="15.75" hidden="1" customHeight="1">
      <c r="A63" s="307"/>
      <c r="B63" s="309"/>
      <c r="C63" s="309"/>
      <c r="D63" s="59"/>
      <c r="E63" s="59"/>
      <c r="F63" s="59"/>
      <c r="G63" s="59"/>
      <c r="H63" s="59"/>
      <c r="I63" s="59" t="s">
        <v>62</v>
      </c>
      <c r="J63" s="60"/>
    </row>
    <row r="64" spans="1:10" ht="29.25" hidden="1" customHeight="1">
      <c r="A64" s="307"/>
      <c r="B64" s="309"/>
      <c r="C64" s="313"/>
      <c r="D64" s="61" t="str">
        <f t="shared" ref="D64:I64" si="18">IF(D62="","",IF(COUNTIF($B$248:$D$254,D62)=0,"",VLOOKUP(D62,$B$248:$D$254,2,FALSE)))</f>
        <v/>
      </c>
      <c r="E64" s="61" t="str">
        <f t="shared" si="18"/>
        <v/>
      </c>
      <c r="F64" s="61" t="str">
        <f t="shared" si="18"/>
        <v/>
      </c>
      <c r="G64" s="61" t="str">
        <f t="shared" si="18"/>
        <v/>
      </c>
      <c r="H64" s="61" t="str">
        <f t="shared" si="18"/>
        <v/>
      </c>
      <c r="I64" s="61" t="str">
        <f t="shared" si="18"/>
        <v>Xử Lý Bùn Thải &amp; Trầm Tích</v>
      </c>
      <c r="J64" s="62"/>
    </row>
    <row r="65" spans="1:10" ht="15.75" hidden="1" customHeight="1">
      <c r="A65" s="307"/>
      <c r="B65" s="309"/>
      <c r="C65" s="317" t="s">
        <v>52</v>
      </c>
      <c r="D65" s="63" t="s">
        <v>63</v>
      </c>
      <c r="E65" s="63" t="s">
        <v>64</v>
      </c>
      <c r="F65" s="63" t="s">
        <v>61</v>
      </c>
      <c r="G65" s="63" t="s">
        <v>64</v>
      </c>
      <c r="H65" s="63" t="s">
        <v>63</v>
      </c>
      <c r="I65" s="63"/>
      <c r="J65" s="64"/>
    </row>
    <row r="66" spans="1:10" ht="15.75" hidden="1" customHeight="1">
      <c r="A66" s="307"/>
      <c r="B66" s="309"/>
      <c r="C66" s="309"/>
      <c r="D66" s="59" t="s">
        <v>65</v>
      </c>
      <c r="E66" s="59" t="s">
        <v>66</v>
      </c>
      <c r="F66" s="59" t="s">
        <v>62</v>
      </c>
      <c r="G66" s="59" t="s">
        <v>66</v>
      </c>
      <c r="H66" s="59" t="s">
        <v>65</v>
      </c>
      <c r="I66" s="59"/>
      <c r="J66" s="60"/>
    </row>
    <row r="67" spans="1:10" ht="29.25" hidden="1" customHeight="1">
      <c r="A67" s="311"/>
      <c r="B67" s="312"/>
      <c r="C67" s="312"/>
      <c r="D67" s="65" t="str">
        <f t="shared" ref="D67:J67" si="19">IF(D65="","",IF(COUNTIF($B$248:$D$254,D65)=0,"",VLOOKUP(D65,$B$248:$D$254,2,FALSE)))</f>
        <v>Năng Lượng Tái Tạo</v>
      </c>
      <c r="E67" s="65" t="str">
        <f t="shared" si="19"/>
        <v>Quản Lý Tổng Hợp Đới Bờ Nâng Cao</v>
      </c>
      <c r="F67" s="65" t="str">
        <f t="shared" si="19"/>
        <v>Xử Lý Bùn Thải &amp; Trầm Tích</v>
      </c>
      <c r="G67" s="65" t="str">
        <f t="shared" si="19"/>
        <v>Quản Lý Tổng Hợp Đới Bờ Nâng Cao</v>
      </c>
      <c r="H67" s="65" t="str">
        <f t="shared" si="19"/>
        <v>Năng Lượng Tái Tạo</v>
      </c>
      <c r="I67" s="65" t="str">
        <f t="shared" si="19"/>
        <v/>
      </c>
      <c r="J67" s="66" t="str">
        <f t="shared" si="19"/>
        <v/>
      </c>
    </row>
    <row r="68" spans="1:10" ht="15.75" hidden="1" customHeight="1">
      <c r="A68" s="67" t="s">
        <v>67</v>
      </c>
      <c r="B68" s="68"/>
      <c r="C68" s="68"/>
      <c r="D68" s="68"/>
      <c r="E68" s="68"/>
      <c r="F68" s="68"/>
      <c r="G68" s="68"/>
      <c r="H68" s="68"/>
      <c r="I68" s="68"/>
      <c r="J68" s="68"/>
    </row>
    <row r="69" spans="1:10" hidden="1" thickBot="1">
      <c r="A69" s="68"/>
      <c r="B69" s="68"/>
      <c r="C69" s="68"/>
      <c r="D69" s="68"/>
      <c r="E69" s="68"/>
      <c r="F69" s="68"/>
      <c r="G69" s="68"/>
      <c r="H69" s="68"/>
      <c r="I69" s="68"/>
      <c r="J69" s="68"/>
    </row>
    <row r="70" spans="1:10" ht="15.75" hidden="1" customHeight="1">
      <c r="A70" s="306" t="s">
        <v>41</v>
      </c>
      <c r="B70" s="308" t="s">
        <v>59</v>
      </c>
      <c r="C70" s="308" t="s">
        <v>42</v>
      </c>
      <c r="D70" s="52">
        <f>J57+1</f>
        <v>45740</v>
      </c>
      <c r="E70" s="52">
        <f t="shared" ref="E70:J70" si="20">D70+1</f>
        <v>45741</v>
      </c>
      <c r="F70" s="52">
        <f t="shared" si="20"/>
        <v>45742</v>
      </c>
      <c r="G70" s="52">
        <f t="shared" si="20"/>
        <v>45743</v>
      </c>
      <c r="H70" s="52">
        <f t="shared" si="20"/>
        <v>45744</v>
      </c>
      <c r="I70" s="52">
        <f t="shared" si="20"/>
        <v>45745</v>
      </c>
      <c r="J70" s="53">
        <f t="shared" si="20"/>
        <v>45746</v>
      </c>
    </row>
    <row r="71" spans="1:10" ht="15.75" hidden="1" customHeight="1">
      <c r="A71" s="307"/>
      <c r="B71" s="309"/>
      <c r="C71" s="309"/>
      <c r="D71" s="54" t="s">
        <v>43</v>
      </c>
      <c r="E71" s="54" t="s">
        <v>44</v>
      </c>
      <c r="F71" s="54" t="s">
        <v>45</v>
      </c>
      <c r="G71" s="54" t="s">
        <v>46</v>
      </c>
      <c r="H71" s="54" t="s">
        <v>47</v>
      </c>
      <c r="I71" s="54" t="s">
        <v>48</v>
      </c>
      <c r="J71" s="55" t="s">
        <v>49</v>
      </c>
    </row>
    <row r="72" spans="1:10" ht="15.75" hidden="1" customHeight="1">
      <c r="A72" s="316">
        <v>6</v>
      </c>
      <c r="B72" s="314" t="s">
        <v>60</v>
      </c>
      <c r="C72" s="314" t="s">
        <v>50</v>
      </c>
      <c r="D72" s="56"/>
      <c r="E72" s="56"/>
      <c r="F72" s="56"/>
      <c r="G72" s="56"/>
      <c r="H72" s="56"/>
      <c r="I72" s="57"/>
      <c r="J72" s="58"/>
    </row>
    <row r="73" spans="1:10" ht="15.75" hidden="1" customHeight="1">
      <c r="A73" s="307"/>
      <c r="B73" s="309"/>
      <c r="C73" s="309"/>
      <c r="D73" s="59"/>
      <c r="E73" s="59"/>
      <c r="F73" s="59"/>
      <c r="G73" s="59"/>
      <c r="H73" s="59"/>
      <c r="I73" s="59"/>
      <c r="J73" s="60"/>
    </row>
    <row r="74" spans="1:10" ht="29.25" hidden="1" customHeight="1">
      <c r="A74" s="307"/>
      <c r="B74" s="309"/>
      <c r="C74" s="309"/>
      <c r="D74" s="61" t="str">
        <f t="shared" ref="D74:H74" si="21">IF(D72="","",IF(COUNTIF($B$248:$D$254,D72)=0,"",VLOOKUP(D72,$B$248:$D$254,2,FALSE)))</f>
        <v/>
      </c>
      <c r="E74" s="61" t="str">
        <f t="shared" si="21"/>
        <v/>
      </c>
      <c r="F74" s="61" t="str">
        <f t="shared" si="21"/>
        <v/>
      </c>
      <c r="G74" s="61" t="str">
        <f t="shared" si="21"/>
        <v/>
      </c>
      <c r="H74" s="61" t="str">
        <f t="shared" si="21"/>
        <v/>
      </c>
      <c r="I74" s="61"/>
      <c r="J74" s="62"/>
    </row>
    <row r="75" spans="1:10" ht="15.75" hidden="1" customHeight="1">
      <c r="A75" s="307"/>
      <c r="B75" s="309"/>
      <c r="C75" s="314" t="s">
        <v>51</v>
      </c>
      <c r="D75" s="63"/>
      <c r="E75" s="63"/>
      <c r="F75" s="63"/>
      <c r="G75" s="63"/>
      <c r="H75" s="63"/>
      <c r="I75" s="63"/>
      <c r="J75" s="64"/>
    </row>
    <row r="76" spans="1:10" ht="15.75" hidden="1" customHeight="1">
      <c r="A76" s="307"/>
      <c r="B76" s="309"/>
      <c r="C76" s="309"/>
      <c r="D76" s="59"/>
      <c r="E76" s="59"/>
      <c r="F76" s="59"/>
      <c r="G76" s="59"/>
      <c r="H76" s="59"/>
      <c r="I76" s="59"/>
      <c r="J76" s="60"/>
    </row>
    <row r="77" spans="1:10" ht="29.25" hidden="1" customHeight="1">
      <c r="A77" s="307"/>
      <c r="B77" s="309"/>
      <c r="C77" s="313"/>
      <c r="D77" s="61" t="str">
        <f t="shared" ref="D77:H77" si="22">IF(D75="","",IF(COUNTIF($B$248:$D$254,D75)=0,"",VLOOKUP(D75,$B$248:$D$254,2,FALSE)))</f>
        <v/>
      </c>
      <c r="E77" s="61" t="str">
        <f t="shared" si="22"/>
        <v/>
      </c>
      <c r="F77" s="61" t="str">
        <f t="shared" si="22"/>
        <v/>
      </c>
      <c r="G77" s="61" t="str">
        <f t="shared" si="22"/>
        <v/>
      </c>
      <c r="H77" s="61" t="str">
        <f t="shared" si="22"/>
        <v/>
      </c>
      <c r="I77" s="61"/>
      <c r="J77" s="62"/>
    </row>
    <row r="78" spans="1:10" ht="15.75" hidden="1" customHeight="1">
      <c r="A78" s="307"/>
      <c r="B78" s="309"/>
      <c r="C78" s="317" t="s">
        <v>52</v>
      </c>
      <c r="D78" s="63" t="s">
        <v>63</v>
      </c>
      <c r="E78" s="63" t="s">
        <v>68</v>
      </c>
      <c r="F78" s="63"/>
      <c r="G78" s="63" t="s">
        <v>68</v>
      </c>
      <c r="H78" s="63" t="s">
        <v>63</v>
      </c>
      <c r="I78" s="63"/>
      <c r="J78" s="64"/>
    </row>
    <row r="79" spans="1:10" ht="15.75" hidden="1" customHeight="1">
      <c r="A79" s="307"/>
      <c r="B79" s="309"/>
      <c r="C79" s="309"/>
      <c r="D79" s="70" t="s">
        <v>65</v>
      </c>
      <c r="E79" s="59" t="s">
        <v>69</v>
      </c>
      <c r="F79" s="70"/>
      <c r="G79" s="59" t="s">
        <v>69</v>
      </c>
      <c r="H79" s="59" t="s">
        <v>65</v>
      </c>
      <c r="I79" s="59"/>
      <c r="J79" s="60"/>
    </row>
    <row r="80" spans="1:10" ht="29.25" hidden="1" customHeight="1">
      <c r="A80" s="311"/>
      <c r="B80" s="312"/>
      <c r="C80" s="312"/>
      <c r="D80" s="65" t="str">
        <f t="shared" ref="D80:J80" si="23">IF(D78="","",IF(COUNTIF($B$248:$D$254,D78)=0,"",VLOOKUP(D78,$B$248:$D$254,2,FALSE)))</f>
        <v>Năng Lượng Tái Tạo</v>
      </c>
      <c r="E80" s="65" t="str">
        <f t="shared" si="23"/>
        <v>Kỹ Nghệ Đảm Bảo Chất Lượng Nước trong Tự Nhiên</v>
      </c>
      <c r="F80" s="65" t="str">
        <f t="shared" si="23"/>
        <v/>
      </c>
      <c r="G80" s="65" t="str">
        <f t="shared" si="23"/>
        <v>Kỹ Nghệ Đảm Bảo Chất Lượng Nước trong Tự Nhiên</v>
      </c>
      <c r="H80" s="65" t="str">
        <f t="shared" si="23"/>
        <v>Năng Lượng Tái Tạo</v>
      </c>
      <c r="I80" s="65" t="str">
        <f t="shared" si="23"/>
        <v/>
      </c>
      <c r="J80" s="66" t="str">
        <f t="shared" si="23"/>
        <v/>
      </c>
    </row>
    <row r="81" spans="1:10" ht="15.75" hidden="1" customHeight="1">
      <c r="A81" s="67" t="s">
        <v>67</v>
      </c>
      <c r="B81" s="68"/>
      <c r="C81" s="68"/>
      <c r="D81" s="68"/>
      <c r="E81" s="68"/>
      <c r="F81" s="68"/>
      <c r="G81" s="68"/>
      <c r="H81" s="68"/>
      <c r="I81" s="68"/>
      <c r="J81" s="68"/>
    </row>
    <row r="82" spans="1:10" hidden="1" thickBot="1">
      <c r="A82" s="68"/>
      <c r="B82" s="68"/>
      <c r="C82" s="68"/>
      <c r="D82" s="68"/>
      <c r="E82" s="68"/>
      <c r="F82" s="68"/>
      <c r="G82" s="68"/>
      <c r="H82" s="68"/>
      <c r="I82" s="68"/>
      <c r="J82" s="68"/>
    </row>
    <row r="83" spans="1:10" ht="15.75" hidden="1" customHeight="1">
      <c r="A83" s="306" t="s">
        <v>41</v>
      </c>
      <c r="B83" s="308" t="s">
        <v>59</v>
      </c>
      <c r="C83" s="308" t="s">
        <v>42</v>
      </c>
      <c r="D83" s="52">
        <f>J70+1</f>
        <v>45747</v>
      </c>
      <c r="E83" s="52">
        <f t="shared" ref="E83:J83" si="24">D83+1</f>
        <v>45748</v>
      </c>
      <c r="F83" s="52">
        <f t="shared" si="24"/>
        <v>45749</v>
      </c>
      <c r="G83" s="52">
        <f t="shared" si="24"/>
        <v>45750</v>
      </c>
      <c r="H83" s="52">
        <f t="shared" si="24"/>
        <v>45751</v>
      </c>
      <c r="I83" s="52">
        <f t="shared" si="24"/>
        <v>45752</v>
      </c>
      <c r="J83" s="53">
        <f t="shared" si="24"/>
        <v>45753</v>
      </c>
    </row>
    <row r="84" spans="1:10" ht="15.75" hidden="1" customHeight="1">
      <c r="A84" s="307"/>
      <c r="B84" s="309"/>
      <c r="C84" s="309"/>
      <c r="D84" s="54" t="s">
        <v>43</v>
      </c>
      <c r="E84" s="54" t="s">
        <v>44</v>
      </c>
      <c r="F84" s="54" t="s">
        <v>45</v>
      </c>
      <c r="G84" s="54" t="s">
        <v>46</v>
      </c>
      <c r="H84" s="54" t="s">
        <v>47</v>
      </c>
      <c r="I84" s="54" t="s">
        <v>48</v>
      </c>
      <c r="J84" s="55" t="s">
        <v>49</v>
      </c>
    </row>
    <row r="85" spans="1:10" ht="15.75" hidden="1" customHeight="1">
      <c r="A85" s="316">
        <v>7</v>
      </c>
      <c r="B85" s="314" t="s">
        <v>60</v>
      </c>
      <c r="C85" s="314" t="s">
        <v>50</v>
      </c>
      <c r="D85" s="56"/>
      <c r="E85" s="56"/>
      <c r="F85" s="56"/>
      <c r="G85" s="56"/>
      <c r="H85" s="56"/>
      <c r="I85" s="57"/>
      <c r="J85" s="58"/>
    </row>
    <row r="86" spans="1:10" ht="15.75" hidden="1" customHeight="1">
      <c r="A86" s="307"/>
      <c r="B86" s="309"/>
      <c r="C86" s="309"/>
      <c r="D86" s="59"/>
      <c r="E86" s="59"/>
      <c r="F86" s="59"/>
      <c r="G86" s="59"/>
      <c r="H86" s="59"/>
      <c r="I86" s="59"/>
      <c r="J86" s="60"/>
    </row>
    <row r="87" spans="1:10" ht="29.25" hidden="1" customHeight="1">
      <c r="A87" s="307"/>
      <c r="B87" s="309"/>
      <c r="C87" s="309"/>
      <c r="D87" s="61" t="str">
        <f t="shared" ref="D87:J87" si="25">IF(D85="","",IF(COUNTIF($B$248:$D$254,D85)=0,"",VLOOKUP(D85,$B$248:$D$254,2,FALSE)))</f>
        <v/>
      </c>
      <c r="E87" s="61" t="str">
        <f t="shared" si="25"/>
        <v/>
      </c>
      <c r="F87" s="61" t="str">
        <f t="shared" si="25"/>
        <v/>
      </c>
      <c r="G87" s="61" t="str">
        <f t="shared" si="25"/>
        <v/>
      </c>
      <c r="H87" s="61" t="str">
        <f t="shared" si="25"/>
        <v/>
      </c>
      <c r="I87" s="61" t="str">
        <f t="shared" si="25"/>
        <v/>
      </c>
      <c r="J87" s="62" t="str">
        <f t="shared" si="25"/>
        <v/>
      </c>
    </row>
    <row r="88" spans="1:10" ht="15.75" hidden="1" customHeight="1">
      <c r="A88" s="307"/>
      <c r="B88" s="309"/>
      <c r="C88" s="314" t="s">
        <v>51</v>
      </c>
      <c r="D88" s="63"/>
      <c r="E88" s="63"/>
      <c r="F88" s="63"/>
      <c r="G88" s="63"/>
      <c r="H88" s="63"/>
      <c r="I88" s="63"/>
      <c r="J88" s="64"/>
    </row>
    <row r="89" spans="1:10" ht="15.75" hidden="1" customHeight="1">
      <c r="A89" s="307"/>
      <c r="B89" s="309"/>
      <c r="C89" s="309"/>
      <c r="D89" s="59"/>
      <c r="E89" s="59"/>
      <c r="F89" s="59"/>
      <c r="G89" s="59"/>
      <c r="H89" s="59"/>
      <c r="I89" s="59"/>
      <c r="J89" s="60"/>
    </row>
    <row r="90" spans="1:10" ht="29.25" hidden="1" customHeight="1">
      <c r="A90" s="307"/>
      <c r="B90" s="309"/>
      <c r="C90" s="313"/>
      <c r="D90" s="61" t="str">
        <f t="shared" ref="D90:H90" si="26">IF(D88="","",IF(COUNTIF($B$248:$D$254,D88)=0,"",VLOOKUP(D88,$B$248:$D$254,2,FALSE)))</f>
        <v/>
      </c>
      <c r="E90" s="61" t="str">
        <f t="shared" si="26"/>
        <v/>
      </c>
      <c r="F90" s="61" t="str">
        <f t="shared" si="26"/>
        <v/>
      </c>
      <c r="G90" s="61" t="str">
        <f t="shared" si="26"/>
        <v/>
      </c>
      <c r="H90" s="61" t="str">
        <f t="shared" si="26"/>
        <v/>
      </c>
      <c r="I90" s="61"/>
      <c r="J90" s="62"/>
    </row>
    <row r="91" spans="1:10" ht="15.75" hidden="1" customHeight="1">
      <c r="A91" s="307"/>
      <c r="B91" s="309"/>
      <c r="C91" s="317" t="s">
        <v>52</v>
      </c>
      <c r="D91" s="63" t="s">
        <v>70</v>
      </c>
      <c r="E91" s="63" t="s">
        <v>68</v>
      </c>
      <c r="F91" s="63"/>
      <c r="G91" s="63" t="s">
        <v>68</v>
      </c>
      <c r="H91" s="63" t="s">
        <v>70</v>
      </c>
      <c r="I91" s="63"/>
      <c r="J91" s="64"/>
    </row>
    <row r="92" spans="1:10" ht="15.75" hidden="1" customHeight="1">
      <c r="A92" s="307"/>
      <c r="B92" s="309"/>
      <c r="C92" s="309"/>
      <c r="D92" s="59" t="s">
        <v>71</v>
      </c>
      <c r="E92" s="59" t="s">
        <v>69</v>
      </c>
      <c r="F92" s="59"/>
      <c r="G92" s="59" t="s">
        <v>69</v>
      </c>
      <c r="H92" s="59" t="s">
        <v>71</v>
      </c>
      <c r="I92" s="59"/>
      <c r="J92" s="60"/>
    </row>
    <row r="93" spans="1:10" ht="29.25" hidden="1" customHeight="1">
      <c r="A93" s="311"/>
      <c r="B93" s="312"/>
      <c r="C93" s="312"/>
      <c r="D93" s="65" t="str">
        <f t="shared" ref="D93:E93" si="27">IF(D91="","",IF(COUNTIF($B$248:$D$254,D91)=0,"",VLOOKUP(D91,$B$248:$D$254,2,FALSE)))</f>
        <v>Kinh Tế Tài Nguyên &amp; Môi Trường</v>
      </c>
      <c r="E93" s="65" t="str">
        <f t="shared" si="27"/>
        <v>Kỹ Nghệ Đảm Bảo Chất Lượng Nước trong Tự Nhiên</v>
      </c>
      <c r="F93" s="65"/>
      <c r="G93" s="65" t="str">
        <f t="shared" ref="G93:J93" si="28">IF(G91="","",IF(COUNTIF($B$248:$D$254,G91)=0,"",VLOOKUP(G91,$B$248:$D$254,2,FALSE)))</f>
        <v>Kỹ Nghệ Đảm Bảo Chất Lượng Nước trong Tự Nhiên</v>
      </c>
      <c r="H93" s="65" t="str">
        <f t="shared" si="28"/>
        <v>Kinh Tế Tài Nguyên &amp; Môi Trường</v>
      </c>
      <c r="I93" s="65" t="str">
        <f t="shared" si="28"/>
        <v/>
      </c>
      <c r="J93" s="66" t="str">
        <f t="shared" si="28"/>
        <v/>
      </c>
    </row>
    <row r="94" spans="1:10" ht="15.75" hidden="1" customHeight="1">
      <c r="A94" s="67" t="s">
        <v>67</v>
      </c>
      <c r="B94" s="68"/>
      <c r="C94" s="68"/>
      <c r="D94" s="68"/>
      <c r="E94" s="68"/>
      <c r="F94" s="68"/>
      <c r="G94" s="68"/>
      <c r="H94" s="68"/>
      <c r="I94" s="68"/>
      <c r="J94" s="68"/>
    </row>
    <row r="95" spans="1:10" hidden="1" thickBot="1">
      <c r="A95" s="68"/>
      <c r="B95" s="68"/>
      <c r="C95" s="68"/>
      <c r="D95" s="68"/>
      <c r="E95" s="68"/>
      <c r="F95" s="68"/>
      <c r="G95" s="68"/>
      <c r="H95" s="68"/>
      <c r="I95" s="68"/>
      <c r="J95" s="68"/>
    </row>
    <row r="96" spans="1:10" ht="15.75" hidden="1" customHeight="1">
      <c r="A96" s="306" t="s">
        <v>41</v>
      </c>
      <c r="B96" s="308" t="s">
        <v>59</v>
      </c>
      <c r="C96" s="308" t="s">
        <v>42</v>
      </c>
      <c r="D96" s="71">
        <f>J83+1</f>
        <v>45754</v>
      </c>
      <c r="E96" s="71">
        <f t="shared" ref="E96:J96" si="29">D96+1</f>
        <v>45755</v>
      </c>
      <c r="F96" s="71">
        <f t="shared" si="29"/>
        <v>45756</v>
      </c>
      <c r="G96" s="71">
        <f t="shared" si="29"/>
        <v>45757</v>
      </c>
      <c r="H96" s="71">
        <f t="shared" si="29"/>
        <v>45758</v>
      </c>
      <c r="I96" s="71">
        <f t="shared" si="29"/>
        <v>45759</v>
      </c>
      <c r="J96" s="53">
        <f t="shared" si="29"/>
        <v>45760</v>
      </c>
    </row>
    <row r="97" spans="1:10" ht="15.75" hidden="1" customHeight="1">
      <c r="A97" s="307"/>
      <c r="B97" s="309"/>
      <c r="C97" s="309"/>
      <c r="D97" s="54" t="s">
        <v>43</v>
      </c>
      <c r="E97" s="54" t="s">
        <v>44</v>
      </c>
      <c r="F97" s="54" t="s">
        <v>45</v>
      </c>
      <c r="G97" s="54" t="s">
        <v>46</v>
      </c>
      <c r="H97" s="54" t="s">
        <v>47</v>
      </c>
      <c r="I97" s="54" t="s">
        <v>48</v>
      </c>
      <c r="J97" s="55" t="s">
        <v>49</v>
      </c>
    </row>
    <row r="98" spans="1:10" ht="15.75" hidden="1" customHeight="1">
      <c r="A98" s="316">
        <v>8</v>
      </c>
      <c r="B98" s="314" t="s">
        <v>60</v>
      </c>
      <c r="C98" s="314" t="s">
        <v>50</v>
      </c>
      <c r="D98" s="56"/>
      <c r="E98" s="56"/>
      <c r="F98" s="56"/>
      <c r="G98" s="56"/>
      <c r="H98" s="56"/>
      <c r="I98" s="72"/>
      <c r="J98" s="58"/>
    </row>
    <row r="99" spans="1:10" ht="15.75" hidden="1" customHeight="1">
      <c r="A99" s="307"/>
      <c r="B99" s="309"/>
      <c r="C99" s="309"/>
      <c r="D99" s="59"/>
      <c r="E99" s="59"/>
      <c r="F99" s="59"/>
      <c r="G99" s="59"/>
      <c r="H99" s="59"/>
      <c r="I99" s="59"/>
      <c r="J99" s="60"/>
    </row>
    <row r="100" spans="1:10" ht="29.25" hidden="1" customHeight="1">
      <c r="A100" s="307"/>
      <c r="B100" s="309"/>
      <c r="C100" s="309"/>
      <c r="D100" s="61" t="str">
        <f t="shared" ref="D100:J100" si="30">IF(D98="","",IF(COUNTIF($B$248:$D$254,D98)=0,"",VLOOKUP(D98,$B$248:$D$254,2,FALSE)))</f>
        <v/>
      </c>
      <c r="E100" s="61" t="str">
        <f t="shared" si="30"/>
        <v/>
      </c>
      <c r="F100" s="61" t="str">
        <f t="shared" si="30"/>
        <v/>
      </c>
      <c r="G100" s="61" t="str">
        <f t="shared" si="30"/>
        <v/>
      </c>
      <c r="H100" s="61" t="str">
        <f t="shared" si="30"/>
        <v/>
      </c>
      <c r="I100" s="61" t="str">
        <f t="shared" si="30"/>
        <v/>
      </c>
      <c r="J100" s="62" t="str">
        <f t="shared" si="30"/>
        <v/>
      </c>
    </row>
    <row r="101" spans="1:10" ht="15.75" hidden="1" customHeight="1">
      <c r="A101" s="307"/>
      <c r="B101" s="309"/>
      <c r="C101" s="314" t="s">
        <v>51</v>
      </c>
      <c r="D101" s="63"/>
      <c r="E101" s="63"/>
      <c r="F101" s="63"/>
      <c r="G101" s="63"/>
      <c r="H101" s="63"/>
      <c r="I101" s="63" t="s">
        <v>61</v>
      </c>
      <c r="J101" s="64"/>
    </row>
    <row r="102" spans="1:10" ht="15.75" hidden="1" customHeight="1">
      <c r="A102" s="307"/>
      <c r="B102" s="309"/>
      <c r="C102" s="309"/>
      <c r="D102" s="59"/>
      <c r="E102" s="59"/>
      <c r="F102" s="59"/>
      <c r="G102" s="59"/>
      <c r="H102" s="59"/>
      <c r="I102" s="69" t="s">
        <v>62</v>
      </c>
      <c r="J102" s="60"/>
    </row>
    <row r="103" spans="1:10" ht="29.25" hidden="1" customHeight="1">
      <c r="A103" s="307"/>
      <c r="B103" s="309"/>
      <c r="C103" s="313"/>
      <c r="D103" s="61" t="str">
        <f t="shared" ref="D103:J103" si="31">IF(D101="","",IF(COUNTIF($B$248:$D$254,D101)=0,"",VLOOKUP(D101,$B$248:$D$254,2,FALSE)))</f>
        <v/>
      </c>
      <c r="E103" s="61" t="str">
        <f t="shared" si="31"/>
        <v/>
      </c>
      <c r="F103" s="61" t="str">
        <f t="shared" si="31"/>
        <v/>
      </c>
      <c r="G103" s="61" t="str">
        <f t="shared" si="31"/>
        <v/>
      </c>
      <c r="H103" s="61" t="str">
        <f t="shared" si="31"/>
        <v/>
      </c>
      <c r="I103" s="61" t="str">
        <f t="shared" si="31"/>
        <v>Xử Lý Bùn Thải &amp; Trầm Tích</v>
      </c>
      <c r="J103" s="62" t="str">
        <f t="shared" si="31"/>
        <v/>
      </c>
    </row>
    <row r="104" spans="1:10" ht="15.75" hidden="1" customHeight="1">
      <c r="A104" s="307"/>
      <c r="B104" s="309"/>
      <c r="C104" s="317" t="s">
        <v>52</v>
      </c>
      <c r="D104" s="63"/>
      <c r="E104" s="63" t="s">
        <v>68</v>
      </c>
      <c r="F104" s="63"/>
      <c r="G104" s="63" t="s">
        <v>68</v>
      </c>
      <c r="H104" s="63" t="s">
        <v>70</v>
      </c>
      <c r="I104" s="63"/>
      <c r="J104" s="64"/>
    </row>
    <row r="105" spans="1:10" ht="15.75" hidden="1" customHeight="1">
      <c r="A105" s="307"/>
      <c r="B105" s="309"/>
      <c r="C105" s="309"/>
      <c r="D105" s="59"/>
      <c r="E105" s="59" t="s">
        <v>69</v>
      </c>
      <c r="F105" s="59"/>
      <c r="G105" s="59" t="s">
        <v>69</v>
      </c>
      <c r="H105" s="59" t="s">
        <v>71</v>
      </c>
      <c r="I105" s="59"/>
      <c r="J105" s="60"/>
    </row>
    <row r="106" spans="1:10" ht="29.25" hidden="1" customHeight="1">
      <c r="A106" s="311"/>
      <c r="B106" s="312"/>
      <c r="C106" s="312"/>
      <c r="D106" s="65" t="str">
        <f t="shared" ref="D106:E106" si="32">IF(D104="","",IF(COUNTIF($B$248:$D$254,D104)=0,"",VLOOKUP(D104,$B$248:$D$254,2,FALSE)))</f>
        <v/>
      </c>
      <c r="E106" s="65" t="str">
        <f t="shared" si="32"/>
        <v>Kỹ Nghệ Đảm Bảo Chất Lượng Nước trong Tự Nhiên</v>
      </c>
      <c r="F106" s="65"/>
      <c r="G106" s="65" t="str">
        <f t="shared" ref="G106:J106" si="33">IF(G104="","",IF(COUNTIF($B$248:$D$254,G104)=0,"",VLOOKUP(G104,$B$248:$D$254,2,FALSE)))</f>
        <v>Kỹ Nghệ Đảm Bảo Chất Lượng Nước trong Tự Nhiên</v>
      </c>
      <c r="H106" s="65" t="str">
        <f t="shared" si="33"/>
        <v>Kinh Tế Tài Nguyên &amp; Môi Trường</v>
      </c>
      <c r="I106" s="65" t="str">
        <f t="shared" si="33"/>
        <v/>
      </c>
      <c r="J106" s="66" t="str">
        <f t="shared" si="33"/>
        <v/>
      </c>
    </row>
    <row r="107" spans="1:10" ht="15.75" hidden="1" customHeight="1">
      <c r="A107" s="67" t="s">
        <v>67</v>
      </c>
      <c r="B107" s="73"/>
      <c r="C107" s="73"/>
      <c r="D107" s="74"/>
      <c r="E107" s="74"/>
      <c r="F107" s="74"/>
      <c r="G107" s="74"/>
      <c r="H107" s="74"/>
      <c r="I107" s="75"/>
      <c r="J107" s="75"/>
    </row>
    <row r="108" spans="1:10" hidden="1" thickBot="1">
      <c r="A108" s="68"/>
      <c r="B108" s="68"/>
      <c r="C108" s="68"/>
      <c r="D108" s="68"/>
      <c r="E108" s="68"/>
      <c r="F108" s="68"/>
      <c r="G108" s="68"/>
      <c r="H108" s="68"/>
      <c r="I108" s="68"/>
      <c r="J108" s="68"/>
    </row>
    <row r="109" spans="1:10" ht="15.75" hidden="1" customHeight="1">
      <c r="A109" s="306" t="s">
        <v>41</v>
      </c>
      <c r="B109" s="308" t="s">
        <v>59</v>
      </c>
      <c r="C109" s="308" t="s">
        <v>42</v>
      </c>
      <c r="D109" s="52">
        <f>J96+1</f>
        <v>45761</v>
      </c>
      <c r="E109" s="52">
        <f t="shared" ref="E109:J109" si="34">D109+1</f>
        <v>45762</v>
      </c>
      <c r="F109" s="52">
        <f t="shared" si="34"/>
        <v>45763</v>
      </c>
      <c r="G109" s="52">
        <f t="shared" si="34"/>
        <v>45764</v>
      </c>
      <c r="H109" s="52">
        <f t="shared" si="34"/>
        <v>45765</v>
      </c>
      <c r="I109" s="52">
        <f t="shared" si="34"/>
        <v>45766</v>
      </c>
      <c r="J109" s="53">
        <f t="shared" si="34"/>
        <v>45767</v>
      </c>
    </row>
    <row r="110" spans="1:10" ht="15.75" hidden="1" customHeight="1" thickBot="1">
      <c r="A110" s="307"/>
      <c r="B110" s="309"/>
      <c r="C110" s="309"/>
      <c r="D110" s="54" t="s">
        <v>43</v>
      </c>
      <c r="E110" s="54" t="s">
        <v>44</v>
      </c>
      <c r="F110" s="54" t="s">
        <v>45</v>
      </c>
      <c r="G110" s="54" t="s">
        <v>46</v>
      </c>
      <c r="H110" s="54" t="s">
        <v>47</v>
      </c>
      <c r="I110" s="54" t="s">
        <v>48</v>
      </c>
      <c r="J110" s="55" t="s">
        <v>49</v>
      </c>
    </row>
    <row r="111" spans="1:10" ht="15.75" hidden="1" customHeight="1">
      <c r="A111" s="316">
        <v>9</v>
      </c>
      <c r="B111" s="314" t="s">
        <v>60</v>
      </c>
      <c r="C111" s="314" t="s">
        <v>50</v>
      </c>
      <c r="D111" s="56"/>
      <c r="E111" s="56"/>
      <c r="F111" s="56"/>
      <c r="G111" s="56"/>
      <c r="H111" s="56"/>
      <c r="I111" s="57"/>
      <c r="J111" s="58"/>
    </row>
    <row r="112" spans="1:10" ht="15.75" hidden="1" customHeight="1">
      <c r="A112" s="307"/>
      <c r="B112" s="309"/>
      <c r="C112" s="309"/>
      <c r="D112" s="59"/>
      <c r="E112" s="59"/>
      <c r="F112" s="59"/>
      <c r="G112" s="59"/>
      <c r="H112" s="59"/>
      <c r="I112" s="59"/>
      <c r="J112" s="60"/>
    </row>
    <row r="113" spans="1:10" ht="29.25" hidden="1" customHeight="1">
      <c r="A113" s="307"/>
      <c r="B113" s="309"/>
      <c r="C113" s="309"/>
      <c r="D113" s="61" t="str">
        <f t="shared" ref="D113:J113" si="35">IF(D111="","",IF(COUNTIF($B$248:$D$254,D111)=0,"",VLOOKUP(D111,$B$248:$D$254,2,FALSE)))</f>
        <v/>
      </c>
      <c r="E113" s="61" t="str">
        <f t="shared" si="35"/>
        <v/>
      </c>
      <c r="F113" s="61" t="str">
        <f t="shared" si="35"/>
        <v/>
      </c>
      <c r="G113" s="61" t="str">
        <f t="shared" si="35"/>
        <v/>
      </c>
      <c r="H113" s="61" t="str">
        <f t="shared" si="35"/>
        <v/>
      </c>
      <c r="I113" s="61" t="str">
        <f t="shared" si="35"/>
        <v/>
      </c>
      <c r="J113" s="62" t="str">
        <f t="shared" si="35"/>
        <v/>
      </c>
    </row>
    <row r="114" spans="1:10" ht="15.75" hidden="1" customHeight="1">
      <c r="A114" s="307"/>
      <c r="B114" s="309"/>
      <c r="C114" s="314" t="s">
        <v>51</v>
      </c>
      <c r="D114" s="63"/>
      <c r="E114" s="63"/>
      <c r="F114" s="63"/>
      <c r="G114" s="63"/>
      <c r="H114" s="63"/>
      <c r="I114" s="63"/>
      <c r="J114" s="64"/>
    </row>
    <row r="115" spans="1:10" ht="15.75" hidden="1" customHeight="1">
      <c r="A115" s="307"/>
      <c r="B115" s="309"/>
      <c r="C115" s="309"/>
      <c r="D115" s="59"/>
      <c r="E115" s="59"/>
      <c r="F115" s="59"/>
      <c r="G115" s="59"/>
      <c r="H115" s="59"/>
      <c r="I115" s="59"/>
      <c r="J115" s="60"/>
    </row>
    <row r="116" spans="1:10" ht="29.25" hidden="1" customHeight="1">
      <c r="A116" s="307"/>
      <c r="B116" s="309"/>
      <c r="C116" s="313"/>
      <c r="D116" s="61" t="str">
        <f t="shared" ref="D116:J116" si="36">IF(D114="","",IF(COUNTIF($B$248:$D$254,D114)=0,"",VLOOKUP(D114,$B$248:$D$254,2,FALSE)))</f>
        <v/>
      </c>
      <c r="E116" s="61" t="str">
        <f t="shared" si="36"/>
        <v/>
      </c>
      <c r="F116" s="61" t="str">
        <f t="shared" si="36"/>
        <v/>
      </c>
      <c r="G116" s="61" t="str">
        <f t="shared" si="36"/>
        <v/>
      </c>
      <c r="H116" s="61" t="str">
        <f t="shared" si="36"/>
        <v/>
      </c>
      <c r="I116" s="61" t="str">
        <f t="shared" si="36"/>
        <v/>
      </c>
      <c r="J116" s="62" t="str">
        <f t="shared" si="36"/>
        <v/>
      </c>
    </row>
    <row r="117" spans="1:10" ht="15.75" hidden="1" customHeight="1">
      <c r="A117" s="307"/>
      <c r="B117" s="309"/>
      <c r="C117" s="317" t="s">
        <v>52</v>
      </c>
      <c r="D117" s="63" t="s">
        <v>70</v>
      </c>
      <c r="E117" s="63"/>
      <c r="F117" s="63"/>
      <c r="G117" s="63" t="s">
        <v>68</v>
      </c>
      <c r="H117" s="63" t="s">
        <v>70</v>
      </c>
      <c r="I117" s="63"/>
      <c r="J117" s="64"/>
    </row>
    <row r="118" spans="1:10" ht="15.75" hidden="1" customHeight="1">
      <c r="A118" s="307"/>
      <c r="B118" s="309"/>
      <c r="C118" s="309"/>
      <c r="D118" s="59" t="s">
        <v>71</v>
      </c>
      <c r="E118" s="59"/>
      <c r="F118" s="59"/>
      <c r="G118" s="59" t="s">
        <v>69</v>
      </c>
      <c r="H118" s="59" t="s">
        <v>71</v>
      </c>
      <c r="I118" s="59"/>
      <c r="J118" s="60"/>
    </row>
    <row r="119" spans="1:10" ht="29.25" hidden="1" customHeight="1" thickBot="1">
      <c r="A119" s="311"/>
      <c r="B119" s="312"/>
      <c r="C119" s="312"/>
      <c r="D119" s="65" t="str">
        <f>IF(D117="","",IF(COUNTIF($B$248:$D$254,D117)=0,"",VLOOKUP(D117,$B$248:$D$254,2,FALSE)))</f>
        <v>Kinh Tế Tài Nguyên &amp; Môi Trường</v>
      </c>
      <c r="E119" s="65"/>
      <c r="F119" s="65" t="str">
        <f t="shared" ref="F119:J119" si="37">IF(F117="","",IF(COUNTIF($B$248:$D$254,F117)=0,"",VLOOKUP(F117,$B$248:$D$254,2,FALSE)))</f>
        <v/>
      </c>
      <c r="G119" s="65" t="str">
        <f t="shared" si="37"/>
        <v>Kỹ Nghệ Đảm Bảo Chất Lượng Nước trong Tự Nhiên</v>
      </c>
      <c r="H119" s="65" t="str">
        <f t="shared" si="37"/>
        <v>Kinh Tế Tài Nguyên &amp; Môi Trường</v>
      </c>
      <c r="I119" s="65" t="str">
        <f t="shared" si="37"/>
        <v/>
      </c>
      <c r="J119" s="66" t="str">
        <f t="shared" si="37"/>
        <v/>
      </c>
    </row>
    <row r="120" spans="1:10" ht="15.75" hidden="1" customHeight="1">
      <c r="A120" s="67" t="s">
        <v>67</v>
      </c>
      <c r="B120" s="73"/>
      <c r="C120" s="73"/>
      <c r="D120" s="74"/>
      <c r="E120" s="74"/>
      <c r="F120" s="74"/>
      <c r="G120" s="74"/>
      <c r="H120" s="74"/>
      <c r="I120" s="75"/>
      <c r="J120" s="75"/>
    </row>
    <row r="121" spans="1:10" hidden="1" thickBot="1">
      <c r="A121" s="68"/>
      <c r="B121" s="68"/>
      <c r="C121" s="68"/>
      <c r="D121" s="68"/>
      <c r="E121" s="68"/>
      <c r="F121" s="68"/>
      <c r="G121" s="68"/>
      <c r="H121" s="68"/>
      <c r="I121" s="68"/>
      <c r="J121" s="68"/>
    </row>
    <row r="122" spans="1:10" ht="15.75" hidden="1" customHeight="1">
      <c r="A122" s="306" t="s">
        <v>41</v>
      </c>
      <c r="B122" s="308" t="s">
        <v>59</v>
      </c>
      <c r="C122" s="308" t="s">
        <v>42</v>
      </c>
      <c r="D122" s="52">
        <f>J109+1</f>
        <v>45768</v>
      </c>
      <c r="E122" s="52">
        <f t="shared" ref="E122:J122" si="38">D122+1</f>
        <v>45769</v>
      </c>
      <c r="F122" s="52">
        <f t="shared" si="38"/>
        <v>45770</v>
      </c>
      <c r="G122" s="52">
        <f t="shared" si="38"/>
        <v>45771</v>
      </c>
      <c r="H122" s="52">
        <f t="shared" si="38"/>
        <v>45772</v>
      </c>
      <c r="I122" s="52">
        <f t="shared" si="38"/>
        <v>45773</v>
      </c>
      <c r="J122" s="53">
        <f t="shared" si="38"/>
        <v>45774</v>
      </c>
    </row>
    <row r="123" spans="1:10" ht="15.75" hidden="1" customHeight="1" thickBot="1">
      <c r="A123" s="307"/>
      <c r="B123" s="309"/>
      <c r="C123" s="309"/>
      <c r="D123" s="54" t="s">
        <v>43</v>
      </c>
      <c r="E123" s="54" t="s">
        <v>44</v>
      </c>
      <c r="F123" s="54" t="s">
        <v>45</v>
      </c>
      <c r="G123" s="54" t="s">
        <v>46</v>
      </c>
      <c r="H123" s="54" t="s">
        <v>47</v>
      </c>
      <c r="I123" s="54" t="s">
        <v>48</v>
      </c>
      <c r="J123" s="55" t="s">
        <v>49</v>
      </c>
    </row>
    <row r="124" spans="1:10" ht="15.75" hidden="1" customHeight="1">
      <c r="A124" s="316">
        <v>10</v>
      </c>
      <c r="B124" s="314" t="s">
        <v>60</v>
      </c>
      <c r="C124" s="314" t="s">
        <v>50</v>
      </c>
      <c r="D124" s="56"/>
      <c r="E124" s="56"/>
      <c r="F124" s="56"/>
      <c r="G124" s="56"/>
      <c r="H124" s="56"/>
      <c r="I124" s="57"/>
      <c r="J124" s="58"/>
    </row>
    <row r="125" spans="1:10" ht="15.75" hidden="1" customHeight="1">
      <c r="A125" s="307"/>
      <c r="B125" s="309"/>
      <c r="C125" s="309"/>
      <c r="D125" s="59"/>
      <c r="E125" s="59"/>
      <c r="F125" s="59"/>
      <c r="G125" s="59"/>
      <c r="H125" s="59"/>
      <c r="I125" s="59"/>
      <c r="J125" s="60"/>
    </row>
    <row r="126" spans="1:10" ht="29.25" hidden="1" customHeight="1">
      <c r="A126" s="307"/>
      <c r="B126" s="309"/>
      <c r="C126" s="309"/>
      <c r="D126" s="61" t="str">
        <f t="shared" ref="D126:J126" si="39">IF(D124="","",IF(COUNTIF($B$248:$D$254,D124)=0,"",VLOOKUP(D124,$B$248:$D$254,2,FALSE)))</f>
        <v/>
      </c>
      <c r="E126" s="61" t="str">
        <f t="shared" si="39"/>
        <v/>
      </c>
      <c r="F126" s="61" t="str">
        <f t="shared" si="39"/>
        <v/>
      </c>
      <c r="G126" s="61" t="str">
        <f t="shared" si="39"/>
        <v/>
      </c>
      <c r="H126" s="61" t="str">
        <f t="shared" si="39"/>
        <v/>
      </c>
      <c r="I126" s="61" t="str">
        <f t="shared" si="39"/>
        <v/>
      </c>
      <c r="J126" s="62" t="str">
        <f t="shared" si="39"/>
        <v/>
      </c>
    </row>
    <row r="127" spans="1:10" ht="15.75" hidden="1" customHeight="1">
      <c r="A127" s="307"/>
      <c r="B127" s="309"/>
      <c r="C127" s="314" t="s">
        <v>51</v>
      </c>
      <c r="D127" s="63"/>
      <c r="E127" s="63"/>
      <c r="F127" s="63"/>
      <c r="G127" s="63"/>
      <c r="H127" s="63"/>
      <c r="I127" s="63"/>
      <c r="J127" s="64"/>
    </row>
    <row r="128" spans="1:10" ht="15.75" hidden="1" customHeight="1">
      <c r="A128" s="307"/>
      <c r="B128" s="309"/>
      <c r="C128" s="309"/>
      <c r="D128" s="59"/>
      <c r="E128" s="59"/>
      <c r="F128" s="59"/>
      <c r="G128" s="59"/>
      <c r="H128" s="59"/>
      <c r="I128" s="59"/>
      <c r="J128" s="60"/>
    </row>
    <row r="129" spans="1:10" ht="29.25" hidden="1" customHeight="1">
      <c r="A129" s="307"/>
      <c r="B129" s="309"/>
      <c r="C129" s="313"/>
      <c r="D129" s="61" t="str">
        <f t="shared" ref="D129:J129" si="40">IF(D127="","",IF(COUNTIF($B$248:$D$254,D127)=0,"",VLOOKUP(D127,$B$248:$D$254,2,FALSE)))</f>
        <v/>
      </c>
      <c r="E129" s="61" t="str">
        <f t="shared" si="40"/>
        <v/>
      </c>
      <c r="F129" s="61" t="str">
        <f t="shared" si="40"/>
        <v/>
      </c>
      <c r="G129" s="61" t="str">
        <f t="shared" si="40"/>
        <v/>
      </c>
      <c r="H129" s="61" t="str">
        <f t="shared" si="40"/>
        <v/>
      </c>
      <c r="I129" s="61" t="str">
        <f t="shared" si="40"/>
        <v/>
      </c>
      <c r="J129" s="62" t="str">
        <f t="shared" si="40"/>
        <v/>
      </c>
    </row>
    <row r="130" spans="1:10" ht="15.75" hidden="1" customHeight="1">
      <c r="A130" s="307"/>
      <c r="B130" s="309"/>
      <c r="C130" s="317" t="s">
        <v>52</v>
      </c>
      <c r="D130" s="63" t="s">
        <v>70</v>
      </c>
      <c r="E130" s="63" t="s">
        <v>68</v>
      </c>
      <c r="F130" s="63"/>
      <c r="G130" s="63"/>
      <c r="H130" s="63"/>
      <c r="I130" s="63"/>
      <c r="J130" s="64"/>
    </row>
    <row r="131" spans="1:10" ht="15.75" hidden="1" customHeight="1">
      <c r="A131" s="307"/>
      <c r="B131" s="309"/>
      <c r="C131" s="309"/>
      <c r="D131" s="59" t="s">
        <v>71</v>
      </c>
      <c r="E131" s="59" t="s">
        <v>69</v>
      </c>
      <c r="F131" s="59"/>
      <c r="G131" s="59"/>
      <c r="H131" s="59"/>
      <c r="I131" s="59"/>
      <c r="J131" s="60"/>
    </row>
    <row r="132" spans="1:10" ht="29.25" hidden="1" customHeight="1" thickBot="1">
      <c r="A132" s="311"/>
      <c r="B132" s="312"/>
      <c r="C132" s="312"/>
      <c r="D132" s="65" t="str">
        <f t="shared" ref="D132:F132" si="41">IF(D130="","",IF(COUNTIF($B$248:$D$254,D130)=0,"",VLOOKUP(D130,$B$248:$D$254,2,FALSE)))</f>
        <v>Kinh Tế Tài Nguyên &amp; Môi Trường</v>
      </c>
      <c r="E132" s="65" t="str">
        <f t="shared" si="41"/>
        <v>Kỹ Nghệ Đảm Bảo Chất Lượng Nước trong Tự Nhiên</v>
      </c>
      <c r="F132" s="65" t="str">
        <f t="shared" si="41"/>
        <v/>
      </c>
      <c r="G132" s="65"/>
      <c r="H132" s="65"/>
      <c r="I132" s="65" t="str">
        <f t="shared" ref="I132:J132" si="42">IF(I130="","",IF(COUNTIF($B$248:$D$254,I130)=0,"",VLOOKUP(I130,$B$248:$D$254,2,FALSE)))</f>
        <v/>
      </c>
      <c r="J132" s="66" t="str">
        <f t="shared" si="42"/>
        <v/>
      </c>
    </row>
    <row r="133" spans="1:10" ht="15.75" hidden="1" customHeight="1">
      <c r="A133" s="67" t="s">
        <v>67</v>
      </c>
      <c r="B133" s="73"/>
      <c r="C133" s="73"/>
      <c r="D133" s="74"/>
      <c r="E133" s="74"/>
      <c r="F133" s="74"/>
      <c r="G133" s="74"/>
      <c r="H133" s="74"/>
      <c r="I133" s="75"/>
      <c r="J133" s="75"/>
    </row>
    <row r="134" spans="1:10" hidden="1" thickBot="1">
      <c r="A134" s="68"/>
      <c r="B134" s="68"/>
      <c r="C134" s="68"/>
      <c r="D134" s="68"/>
      <c r="E134" s="68"/>
      <c r="F134" s="68"/>
      <c r="G134" s="68"/>
      <c r="H134" s="68"/>
      <c r="I134" s="68"/>
      <c r="J134" s="68"/>
    </row>
    <row r="135" spans="1:10" ht="15.75" hidden="1" customHeight="1">
      <c r="A135" s="306" t="s">
        <v>41</v>
      </c>
      <c r="B135" s="308" t="s">
        <v>59</v>
      </c>
      <c r="C135" s="308" t="s">
        <v>42</v>
      </c>
      <c r="D135" s="52">
        <f>J122+1</f>
        <v>45775</v>
      </c>
      <c r="E135" s="71">
        <f t="shared" ref="E135:J135" si="43">D135+1</f>
        <v>45776</v>
      </c>
      <c r="F135" s="71">
        <f t="shared" si="43"/>
        <v>45777</v>
      </c>
      <c r="G135" s="52">
        <f t="shared" si="43"/>
        <v>45778</v>
      </c>
      <c r="H135" s="52">
        <f t="shared" si="43"/>
        <v>45779</v>
      </c>
      <c r="I135" s="52">
        <f t="shared" si="43"/>
        <v>45780</v>
      </c>
      <c r="J135" s="53">
        <f t="shared" si="43"/>
        <v>45781</v>
      </c>
    </row>
    <row r="136" spans="1:10" ht="15.75" hidden="1" customHeight="1" thickBot="1">
      <c r="A136" s="307"/>
      <c r="B136" s="309"/>
      <c r="C136" s="309"/>
      <c r="D136" s="54" t="s">
        <v>43</v>
      </c>
      <c r="E136" s="54" t="s">
        <v>44</v>
      </c>
      <c r="F136" s="54" t="s">
        <v>45</v>
      </c>
      <c r="G136" s="54" t="s">
        <v>46</v>
      </c>
      <c r="H136" s="54" t="s">
        <v>47</v>
      </c>
      <c r="I136" s="54" t="s">
        <v>48</v>
      </c>
      <c r="J136" s="55" t="s">
        <v>49</v>
      </c>
    </row>
    <row r="137" spans="1:10" ht="15.75" hidden="1" customHeight="1">
      <c r="A137" s="316">
        <v>11</v>
      </c>
      <c r="B137" s="314" t="s">
        <v>60</v>
      </c>
      <c r="C137" s="314" t="s">
        <v>50</v>
      </c>
      <c r="D137" s="56"/>
      <c r="E137" s="56"/>
      <c r="F137" s="56"/>
      <c r="G137" s="56"/>
      <c r="H137" s="56"/>
      <c r="I137" s="57"/>
      <c r="J137" s="58"/>
    </row>
    <row r="138" spans="1:10" ht="15.75" hidden="1" customHeight="1">
      <c r="A138" s="307"/>
      <c r="B138" s="309"/>
      <c r="C138" s="309"/>
      <c r="D138" s="59"/>
      <c r="E138" s="59"/>
      <c r="F138" s="59"/>
      <c r="G138" s="59"/>
      <c r="H138" s="59"/>
      <c r="I138" s="59"/>
      <c r="J138" s="60"/>
    </row>
    <row r="139" spans="1:10" ht="29.25" hidden="1" customHeight="1">
      <c r="A139" s="307"/>
      <c r="B139" s="309"/>
      <c r="C139" s="309"/>
      <c r="D139" s="61" t="str">
        <f t="shared" ref="D139:H139" si="44">IF(D137="","",IF(COUNTIF($B$248:$D$254,D137)=0,"",VLOOKUP(D137,$B$248:$D$254,2,FALSE)))</f>
        <v/>
      </c>
      <c r="E139" s="61" t="str">
        <f t="shared" si="44"/>
        <v/>
      </c>
      <c r="F139" s="61" t="str">
        <f t="shared" si="44"/>
        <v/>
      </c>
      <c r="G139" s="61" t="str">
        <f t="shared" si="44"/>
        <v/>
      </c>
      <c r="H139" s="61" t="str">
        <f t="shared" si="44"/>
        <v/>
      </c>
      <c r="I139" s="61"/>
      <c r="J139" s="62" t="str">
        <f>IF(J137="","",IF(COUNTIF($B$248:$D$254,J137)=0,"",VLOOKUP(J137,$B$248:$D$254,2,FALSE)))</f>
        <v/>
      </c>
    </row>
    <row r="140" spans="1:10" ht="15.75" hidden="1" customHeight="1">
      <c r="A140" s="307"/>
      <c r="B140" s="309"/>
      <c r="C140" s="314" t="s">
        <v>51</v>
      </c>
      <c r="D140" s="63"/>
      <c r="E140" s="63"/>
      <c r="F140" s="63"/>
      <c r="G140" s="63"/>
      <c r="H140" s="63"/>
      <c r="I140" s="63"/>
      <c r="J140" s="64"/>
    </row>
    <row r="141" spans="1:10" ht="15.75" hidden="1" customHeight="1">
      <c r="A141" s="307"/>
      <c r="B141" s="309"/>
      <c r="C141" s="309"/>
      <c r="D141" s="59"/>
      <c r="E141" s="59"/>
      <c r="F141" s="59"/>
      <c r="G141" s="59"/>
      <c r="H141" s="59"/>
      <c r="I141" s="59"/>
      <c r="J141" s="60"/>
    </row>
    <row r="142" spans="1:10" ht="29.25" hidden="1" customHeight="1">
      <c r="A142" s="307"/>
      <c r="B142" s="309"/>
      <c r="C142" s="313"/>
      <c r="D142" s="61" t="str">
        <f t="shared" ref="D142:J142" si="45">IF(D140="","",IF(COUNTIF($B$248:$D$254,D140)=0,"",VLOOKUP(D140,$B$248:$D$254,2,FALSE)))</f>
        <v/>
      </c>
      <c r="E142" s="61" t="str">
        <f t="shared" si="45"/>
        <v/>
      </c>
      <c r="F142" s="61" t="str">
        <f t="shared" si="45"/>
        <v/>
      </c>
      <c r="G142" s="61" t="str">
        <f t="shared" si="45"/>
        <v/>
      </c>
      <c r="H142" s="61" t="str">
        <f t="shared" si="45"/>
        <v/>
      </c>
      <c r="I142" s="61" t="str">
        <f t="shared" si="45"/>
        <v/>
      </c>
      <c r="J142" s="62" t="str">
        <f t="shared" si="45"/>
        <v/>
      </c>
    </row>
    <row r="143" spans="1:10" ht="15.75" hidden="1" customHeight="1">
      <c r="A143" s="307"/>
      <c r="B143" s="309"/>
      <c r="C143" s="317" t="s">
        <v>52</v>
      </c>
      <c r="D143" s="63" t="s">
        <v>70</v>
      </c>
      <c r="E143" s="63" t="s">
        <v>68</v>
      </c>
      <c r="F143" s="63"/>
      <c r="G143" s="63"/>
      <c r="H143" s="63"/>
      <c r="I143" s="63"/>
      <c r="J143" s="64"/>
    </row>
    <row r="144" spans="1:10" ht="15.75" hidden="1" customHeight="1">
      <c r="A144" s="307"/>
      <c r="B144" s="309"/>
      <c r="C144" s="309"/>
      <c r="D144" s="59" t="s">
        <v>71</v>
      </c>
      <c r="E144" s="59" t="s">
        <v>69</v>
      </c>
      <c r="F144" s="59"/>
      <c r="G144" s="59"/>
      <c r="H144" s="59"/>
      <c r="I144" s="59"/>
      <c r="J144" s="60"/>
    </row>
    <row r="145" spans="1:10" ht="29.25" hidden="1" customHeight="1" thickBot="1">
      <c r="A145" s="311"/>
      <c r="B145" s="312"/>
      <c r="C145" s="312"/>
      <c r="D145" s="65" t="str">
        <f t="shared" ref="D145:E145" si="46">IF(D143="","",IF(COUNTIF($B$248:$D$254,D143)=0,"",VLOOKUP(D143,$B$248:$D$254,2,FALSE)))</f>
        <v>Kinh Tế Tài Nguyên &amp; Môi Trường</v>
      </c>
      <c r="E145" s="65" t="str">
        <f t="shared" si="46"/>
        <v>Kỹ Nghệ Đảm Bảo Chất Lượng Nước trong Tự Nhiên</v>
      </c>
      <c r="F145" s="65"/>
      <c r="G145" s="65" t="str">
        <f>IF(G143="","",IF(COUNTIF($B$248:$D$254,G143)=0,"",VLOOKUP(G143,$B$248:$D$254,2,FALSE)))</f>
        <v/>
      </c>
      <c r="H145" s="65"/>
      <c r="I145" s="65" t="str">
        <f t="shared" ref="I145:J145" si="47">IF(I143="","",IF(COUNTIF($B$248:$D$254,I143)=0,"",VLOOKUP(I143,$B$248:$D$254,2,FALSE)))</f>
        <v/>
      </c>
      <c r="J145" s="66" t="str">
        <f t="shared" si="47"/>
        <v/>
      </c>
    </row>
    <row r="146" spans="1:10" ht="15.75" hidden="1" customHeight="1">
      <c r="A146" s="67" t="s">
        <v>67</v>
      </c>
      <c r="B146" s="73"/>
      <c r="C146" s="73"/>
      <c r="D146" s="74"/>
      <c r="E146" s="74"/>
      <c r="F146" s="74"/>
      <c r="G146" s="74"/>
      <c r="H146" s="74"/>
      <c r="I146" s="75"/>
      <c r="J146" s="75"/>
    </row>
    <row r="147" spans="1:10" ht="15.75" hidden="1" customHeight="1" thickBot="1">
      <c r="A147" s="68"/>
      <c r="B147" s="68"/>
      <c r="C147" s="68"/>
      <c r="D147" s="68"/>
      <c r="E147" s="68"/>
      <c r="F147" s="68"/>
      <c r="G147" s="68"/>
      <c r="H147" s="68"/>
      <c r="I147" s="68"/>
      <c r="J147" s="68"/>
    </row>
    <row r="148" spans="1:10" ht="15.75" hidden="1" customHeight="1">
      <c r="A148" s="306" t="s">
        <v>41</v>
      </c>
      <c r="B148" s="308" t="s">
        <v>59</v>
      </c>
      <c r="C148" s="308" t="s">
        <v>42</v>
      </c>
      <c r="D148" s="52">
        <f>J135+1</f>
        <v>45782</v>
      </c>
      <c r="E148" s="52">
        <f t="shared" ref="E148:J148" si="48">D148+1</f>
        <v>45783</v>
      </c>
      <c r="F148" s="52">
        <f t="shared" si="48"/>
        <v>45784</v>
      </c>
      <c r="G148" s="52">
        <f t="shared" si="48"/>
        <v>45785</v>
      </c>
      <c r="H148" s="52">
        <f t="shared" si="48"/>
        <v>45786</v>
      </c>
      <c r="I148" s="52">
        <f t="shared" si="48"/>
        <v>45787</v>
      </c>
      <c r="J148" s="53">
        <f t="shared" si="48"/>
        <v>45788</v>
      </c>
    </row>
    <row r="149" spans="1:10" ht="15.75" hidden="1" customHeight="1" thickBot="1">
      <c r="A149" s="307"/>
      <c r="B149" s="309"/>
      <c r="C149" s="309"/>
      <c r="D149" s="54" t="s">
        <v>43</v>
      </c>
      <c r="E149" s="54" t="s">
        <v>44</v>
      </c>
      <c r="F149" s="54" t="s">
        <v>45</v>
      </c>
      <c r="G149" s="54" t="s">
        <v>46</v>
      </c>
      <c r="H149" s="54" t="s">
        <v>47</v>
      </c>
      <c r="I149" s="54" t="s">
        <v>48</v>
      </c>
      <c r="J149" s="55" t="s">
        <v>49</v>
      </c>
    </row>
    <row r="150" spans="1:10" ht="15.75" hidden="1" customHeight="1">
      <c r="A150" s="316">
        <v>12</v>
      </c>
      <c r="B150" s="314" t="s">
        <v>60</v>
      </c>
      <c r="C150" s="314" t="s">
        <v>50</v>
      </c>
      <c r="D150" s="56"/>
      <c r="E150" s="56"/>
      <c r="F150" s="56"/>
      <c r="G150" s="56"/>
      <c r="H150" s="56"/>
      <c r="I150" s="57"/>
      <c r="J150" s="58"/>
    </row>
    <row r="151" spans="1:10" ht="15.75" hidden="1" customHeight="1">
      <c r="A151" s="307"/>
      <c r="B151" s="309"/>
      <c r="C151" s="309"/>
      <c r="D151" s="59"/>
      <c r="E151" s="59"/>
      <c r="F151" s="59"/>
      <c r="G151" s="59"/>
      <c r="H151" s="59"/>
      <c r="I151" s="59"/>
      <c r="J151" s="60"/>
    </row>
    <row r="152" spans="1:10" ht="29.25" hidden="1" customHeight="1">
      <c r="A152" s="307"/>
      <c r="B152" s="309"/>
      <c r="C152" s="309"/>
      <c r="D152" s="76" t="str">
        <f t="shared" ref="D152:H152" si="49">IF(D150="","",IF(COUNTIF($B$248:$D$254,D150)=0,"",VLOOKUP(D150,$B$248:$D$254,2,FALSE)))</f>
        <v/>
      </c>
      <c r="E152" s="76" t="str">
        <f t="shared" si="49"/>
        <v/>
      </c>
      <c r="F152" s="76" t="str">
        <f t="shared" si="49"/>
        <v/>
      </c>
      <c r="G152" s="76" t="str">
        <f t="shared" si="49"/>
        <v/>
      </c>
      <c r="H152" s="76" t="str">
        <f t="shared" si="49"/>
        <v/>
      </c>
      <c r="I152" s="61"/>
      <c r="J152" s="62" t="str">
        <f>IF(J150="","",IF(COUNTIF($B$248:$D$254,J150)=0,"",VLOOKUP(J150,$B$248:$D$254,2,FALSE)))</f>
        <v/>
      </c>
    </row>
    <row r="153" spans="1:10" ht="15.75" hidden="1" customHeight="1">
      <c r="A153" s="307"/>
      <c r="B153" s="309"/>
      <c r="C153" s="318" t="s">
        <v>51</v>
      </c>
      <c r="D153" s="63"/>
      <c r="E153" s="63"/>
      <c r="F153" s="63"/>
      <c r="G153" s="63"/>
      <c r="H153" s="63"/>
      <c r="I153" s="77"/>
      <c r="J153" s="64"/>
    </row>
    <row r="154" spans="1:10" ht="15.75" hidden="1" customHeight="1">
      <c r="A154" s="307"/>
      <c r="B154" s="309"/>
      <c r="C154" s="319"/>
      <c r="D154" s="59"/>
      <c r="E154" s="59"/>
      <c r="F154" s="59"/>
      <c r="G154" s="59"/>
      <c r="H154" s="59"/>
      <c r="I154" s="78"/>
      <c r="J154" s="60"/>
    </row>
    <row r="155" spans="1:10" ht="29.25" hidden="1" customHeight="1">
      <c r="A155" s="307"/>
      <c r="B155" s="309"/>
      <c r="C155" s="320"/>
      <c r="D155" s="61" t="str">
        <f t="shared" ref="D155:J155" si="50">IF(D153="","",IF(COUNTIF($B$248:$D$254,D153)=0,"",VLOOKUP(D153,$B$248:$D$254,2,FALSE)))</f>
        <v/>
      </c>
      <c r="E155" s="61" t="str">
        <f t="shared" si="50"/>
        <v/>
      </c>
      <c r="F155" s="61" t="str">
        <f t="shared" si="50"/>
        <v/>
      </c>
      <c r="G155" s="61" t="str">
        <f t="shared" si="50"/>
        <v/>
      </c>
      <c r="H155" s="61" t="str">
        <f t="shared" si="50"/>
        <v/>
      </c>
      <c r="I155" s="79" t="str">
        <f t="shared" si="50"/>
        <v/>
      </c>
      <c r="J155" s="62" t="str">
        <f t="shared" si="50"/>
        <v/>
      </c>
    </row>
    <row r="156" spans="1:10" ht="15.75" hidden="1" customHeight="1">
      <c r="A156" s="307"/>
      <c r="B156" s="309"/>
      <c r="C156" s="317" t="s">
        <v>52</v>
      </c>
      <c r="D156" s="63" t="s">
        <v>70</v>
      </c>
      <c r="E156" s="63" t="s">
        <v>68</v>
      </c>
      <c r="F156" s="63" t="s">
        <v>72</v>
      </c>
      <c r="G156" s="63"/>
      <c r="H156" s="63" t="s">
        <v>70</v>
      </c>
      <c r="I156" s="63"/>
      <c r="J156" s="64"/>
    </row>
    <row r="157" spans="1:10" ht="15.75" hidden="1" customHeight="1">
      <c r="A157" s="307"/>
      <c r="B157" s="309"/>
      <c r="C157" s="309"/>
      <c r="D157" s="59" t="s">
        <v>71</v>
      </c>
      <c r="E157" s="59" t="s">
        <v>69</v>
      </c>
      <c r="F157" s="59" t="s">
        <v>65</v>
      </c>
      <c r="G157" s="59"/>
      <c r="H157" s="59" t="s">
        <v>71</v>
      </c>
      <c r="I157" s="59"/>
      <c r="J157" s="60"/>
    </row>
    <row r="158" spans="1:10" ht="29.25" hidden="1" customHeight="1" thickBot="1">
      <c r="A158" s="311"/>
      <c r="B158" s="312"/>
      <c r="C158" s="312"/>
      <c r="D158" s="65" t="str">
        <f t="shared" ref="D158:J158" si="51">IF(D156="","",IF(COUNTIF($B$248:$D$254,D156)=0,"",VLOOKUP(D156,$B$248:$D$254,2,FALSE)))</f>
        <v>Kinh Tế Tài Nguyên &amp; Môi Trường</v>
      </c>
      <c r="E158" s="65" t="str">
        <f t="shared" si="51"/>
        <v>Kỹ Nghệ Đảm Bảo Chất Lượng Nước trong Tự Nhiên</v>
      </c>
      <c r="F158" s="65" t="str">
        <f t="shared" si="51"/>
        <v>Độc Học Môi Trường Nâng Cao</v>
      </c>
      <c r="G158" s="65" t="str">
        <f t="shared" si="51"/>
        <v/>
      </c>
      <c r="H158" s="65" t="str">
        <f t="shared" si="51"/>
        <v>Kinh Tế Tài Nguyên &amp; Môi Trường</v>
      </c>
      <c r="I158" s="65" t="str">
        <f t="shared" si="51"/>
        <v/>
      </c>
      <c r="J158" s="66" t="str">
        <f t="shared" si="51"/>
        <v/>
      </c>
    </row>
    <row r="159" spans="1:10" ht="15.75" hidden="1" customHeight="1" thickBot="1">
      <c r="A159" s="67" t="s">
        <v>67</v>
      </c>
      <c r="B159" s="73"/>
      <c r="C159" s="73"/>
      <c r="D159" s="74"/>
      <c r="E159" s="74"/>
      <c r="F159" s="74"/>
      <c r="G159" s="74"/>
      <c r="H159" s="74"/>
      <c r="I159" s="75"/>
      <c r="J159" s="75"/>
    </row>
    <row r="160" spans="1:10" ht="15.75" hidden="1" customHeight="1">
      <c r="A160" s="306" t="s">
        <v>41</v>
      </c>
      <c r="B160" s="308" t="s">
        <v>59</v>
      </c>
      <c r="C160" s="308" t="s">
        <v>42</v>
      </c>
      <c r="D160" s="52">
        <f>J148+1</f>
        <v>45789</v>
      </c>
      <c r="E160" s="52">
        <f t="shared" ref="E160:J160" si="52">D160+1</f>
        <v>45790</v>
      </c>
      <c r="F160" s="52">
        <f t="shared" si="52"/>
        <v>45791</v>
      </c>
      <c r="G160" s="52">
        <f t="shared" si="52"/>
        <v>45792</v>
      </c>
      <c r="H160" s="52">
        <f t="shared" si="52"/>
        <v>45793</v>
      </c>
      <c r="I160" s="52">
        <f t="shared" si="52"/>
        <v>45794</v>
      </c>
      <c r="J160" s="53">
        <f t="shared" si="52"/>
        <v>45795</v>
      </c>
    </row>
    <row r="161" spans="1:10" ht="15.75" hidden="1" customHeight="1" thickBot="1">
      <c r="A161" s="307"/>
      <c r="B161" s="309"/>
      <c r="C161" s="309"/>
      <c r="D161" s="54" t="s">
        <v>43</v>
      </c>
      <c r="E161" s="54" t="s">
        <v>44</v>
      </c>
      <c r="F161" s="54" t="s">
        <v>45</v>
      </c>
      <c r="G161" s="54" t="s">
        <v>46</v>
      </c>
      <c r="H161" s="54" t="s">
        <v>47</v>
      </c>
      <c r="I161" s="54" t="s">
        <v>48</v>
      </c>
      <c r="J161" s="55" t="s">
        <v>49</v>
      </c>
    </row>
    <row r="162" spans="1:10" ht="15.75" hidden="1" customHeight="1">
      <c r="A162" s="316">
        <v>13</v>
      </c>
      <c r="B162" s="314" t="s">
        <v>60</v>
      </c>
      <c r="C162" s="314" t="s">
        <v>50</v>
      </c>
      <c r="D162" s="56"/>
      <c r="E162" s="56"/>
      <c r="F162" s="56"/>
      <c r="G162" s="56"/>
      <c r="H162" s="56"/>
      <c r="I162" s="57"/>
      <c r="J162" s="58"/>
    </row>
    <row r="163" spans="1:10" ht="15.75" hidden="1" customHeight="1">
      <c r="A163" s="307"/>
      <c r="B163" s="309"/>
      <c r="C163" s="309"/>
      <c r="D163" s="59"/>
      <c r="E163" s="59"/>
      <c r="F163" s="59"/>
      <c r="G163" s="59"/>
      <c r="H163" s="59"/>
      <c r="I163" s="59"/>
      <c r="J163" s="60"/>
    </row>
    <row r="164" spans="1:10" ht="29.25" hidden="1" customHeight="1">
      <c r="A164" s="307"/>
      <c r="B164" s="309"/>
      <c r="C164" s="309"/>
      <c r="D164" s="76" t="str">
        <f t="shared" ref="D164:H164" si="53">IF(D162="","",IF(COUNTIF($B$248:$D$254,D162)=0,"",VLOOKUP(D162,$B$248:$D$254,2,FALSE)))</f>
        <v/>
      </c>
      <c r="E164" s="76" t="str">
        <f t="shared" si="53"/>
        <v/>
      </c>
      <c r="F164" s="76" t="str">
        <f t="shared" si="53"/>
        <v/>
      </c>
      <c r="G164" s="76" t="str">
        <f t="shared" si="53"/>
        <v/>
      </c>
      <c r="H164" s="76" t="str">
        <f t="shared" si="53"/>
        <v/>
      </c>
      <c r="I164" s="61"/>
      <c r="J164" s="62" t="str">
        <f>IF(J162="","",IF(COUNTIF($B$248:$D$254,J162)=0,"",VLOOKUP(J162,$B$248:$D$254,2,FALSE)))</f>
        <v/>
      </c>
    </row>
    <row r="165" spans="1:10" ht="15.75" hidden="1" customHeight="1">
      <c r="A165" s="307"/>
      <c r="B165" s="309"/>
      <c r="C165" s="318" t="s">
        <v>51</v>
      </c>
      <c r="D165" s="63"/>
      <c r="E165" s="63"/>
      <c r="F165" s="63"/>
      <c r="G165" s="63"/>
      <c r="H165" s="63"/>
      <c r="I165" s="77"/>
      <c r="J165" s="64"/>
    </row>
    <row r="166" spans="1:10" ht="15.75" hidden="1" customHeight="1">
      <c r="A166" s="307"/>
      <c r="B166" s="309"/>
      <c r="C166" s="319"/>
      <c r="D166" s="59"/>
      <c r="E166" s="59"/>
      <c r="F166" s="59"/>
      <c r="G166" s="59"/>
      <c r="H166" s="59"/>
      <c r="I166" s="78"/>
      <c r="J166" s="60"/>
    </row>
    <row r="167" spans="1:10" ht="29.25" hidden="1" customHeight="1">
      <c r="A167" s="307"/>
      <c r="B167" s="309"/>
      <c r="C167" s="320"/>
      <c r="D167" s="61" t="str">
        <f t="shared" ref="D167:J167" si="54">IF(D165="","",IF(COUNTIF($B$248:$D$254,D165)=0,"",VLOOKUP(D165,$B$248:$D$254,2,FALSE)))</f>
        <v/>
      </c>
      <c r="E167" s="61" t="str">
        <f t="shared" si="54"/>
        <v/>
      </c>
      <c r="F167" s="61" t="str">
        <f t="shared" si="54"/>
        <v/>
      </c>
      <c r="G167" s="61" t="str">
        <f t="shared" si="54"/>
        <v/>
      </c>
      <c r="H167" s="61" t="str">
        <f t="shared" si="54"/>
        <v/>
      </c>
      <c r="I167" s="79" t="str">
        <f t="shared" si="54"/>
        <v/>
      </c>
      <c r="J167" s="62" t="str">
        <f t="shared" si="54"/>
        <v/>
      </c>
    </row>
    <row r="168" spans="1:10" ht="15.75" hidden="1" customHeight="1">
      <c r="A168" s="307"/>
      <c r="B168" s="309"/>
      <c r="C168" s="317" t="s">
        <v>52</v>
      </c>
      <c r="D168" s="59" t="s">
        <v>73</v>
      </c>
      <c r="E168" s="63"/>
      <c r="F168" s="63" t="s">
        <v>72</v>
      </c>
      <c r="G168" s="63"/>
      <c r="H168" s="63" t="s">
        <v>70</v>
      </c>
      <c r="I168" s="63"/>
      <c r="J168" s="64"/>
    </row>
    <row r="169" spans="1:10" ht="15.75" hidden="1" customHeight="1">
      <c r="A169" s="307"/>
      <c r="B169" s="309"/>
      <c r="C169" s="309"/>
      <c r="D169" s="59" t="s">
        <v>74</v>
      </c>
      <c r="E169" s="59"/>
      <c r="F169" s="59" t="s">
        <v>65</v>
      </c>
      <c r="G169" s="59"/>
      <c r="H169" s="59" t="s">
        <v>71</v>
      </c>
      <c r="I169" s="59"/>
      <c r="J169" s="60"/>
    </row>
    <row r="170" spans="1:10" ht="29.25" hidden="1" customHeight="1" thickBot="1">
      <c r="A170" s="311"/>
      <c r="B170" s="312"/>
      <c r="C170" s="312"/>
      <c r="D170" s="65" t="str">
        <f t="shared" ref="D170:J170" si="55">IF(D168="","",IF(COUNTIF($B$248:$D$254,D168)=0,"",VLOOKUP(D168,$B$248:$D$254,2,FALSE)))</f>
        <v>Quản Lý Môi Trường trong Doanh Nghiệp</v>
      </c>
      <c r="E170" s="65" t="str">
        <f t="shared" si="55"/>
        <v/>
      </c>
      <c r="F170" s="65" t="str">
        <f t="shared" si="55"/>
        <v>Độc Học Môi Trường Nâng Cao</v>
      </c>
      <c r="G170" s="65" t="str">
        <f t="shared" si="55"/>
        <v/>
      </c>
      <c r="H170" s="65" t="str">
        <f t="shared" si="55"/>
        <v>Kinh Tế Tài Nguyên &amp; Môi Trường</v>
      </c>
      <c r="I170" s="65" t="str">
        <f t="shared" si="55"/>
        <v/>
      </c>
      <c r="J170" s="66" t="str">
        <f t="shared" si="55"/>
        <v/>
      </c>
    </row>
    <row r="171" spans="1:10" ht="15.75" hidden="1" customHeight="1" thickBot="1">
      <c r="A171" s="67" t="s">
        <v>67</v>
      </c>
      <c r="B171" s="73"/>
      <c r="C171" s="73"/>
      <c r="D171" s="74"/>
      <c r="E171" s="74"/>
      <c r="F171" s="74"/>
      <c r="G171" s="74"/>
      <c r="H171" s="74"/>
      <c r="I171" s="75"/>
      <c r="J171" s="75"/>
    </row>
    <row r="172" spans="1:10" ht="15.75" hidden="1" customHeight="1">
      <c r="A172" s="306" t="s">
        <v>41</v>
      </c>
      <c r="B172" s="308" t="s">
        <v>59</v>
      </c>
      <c r="C172" s="308" t="s">
        <v>42</v>
      </c>
      <c r="D172" s="52">
        <f>J160+1</f>
        <v>45796</v>
      </c>
      <c r="E172" s="52">
        <f t="shared" ref="E172:J172" si="56">D172+1</f>
        <v>45797</v>
      </c>
      <c r="F172" s="52">
        <f t="shared" si="56"/>
        <v>45798</v>
      </c>
      <c r="G172" s="52">
        <f t="shared" si="56"/>
        <v>45799</v>
      </c>
      <c r="H172" s="52">
        <f t="shared" si="56"/>
        <v>45800</v>
      </c>
      <c r="I172" s="52">
        <f t="shared" si="56"/>
        <v>45801</v>
      </c>
      <c r="J172" s="53">
        <f t="shared" si="56"/>
        <v>45802</v>
      </c>
    </row>
    <row r="173" spans="1:10" ht="15.75" hidden="1" customHeight="1" thickBot="1">
      <c r="A173" s="307"/>
      <c r="B173" s="309"/>
      <c r="C173" s="309"/>
      <c r="D173" s="54" t="s">
        <v>43</v>
      </c>
      <c r="E173" s="54" t="s">
        <v>44</v>
      </c>
      <c r="F173" s="54" t="s">
        <v>45</v>
      </c>
      <c r="G173" s="54" t="s">
        <v>46</v>
      </c>
      <c r="H173" s="54" t="s">
        <v>47</v>
      </c>
      <c r="I173" s="54" t="s">
        <v>48</v>
      </c>
      <c r="J173" s="55" t="s">
        <v>49</v>
      </c>
    </row>
    <row r="174" spans="1:10" ht="15.75" hidden="1" customHeight="1">
      <c r="A174" s="316">
        <v>13</v>
      </c>
      <c r="B174" s="314" t="s">
        <v>60</v>
      </c>
      <c r="C174" s="314" t="s">
        <v>50</v>
      </c>
      <c r="D174" s="56"/>
      <c r="E174" s="56"/>
      <c r="F174" s="56"/>
      <c r="G174" s="56"/>
      <c r="H174" s="56"/>
      <c r="I174" s="57"/>
      <c r="J174" s="58"/>
    </row>
    <row r="175" spans="1:10" ht="15.75" hidden="1" customHeight="1">
      <c r="A175" s="307"/>
      <c r="B175" s="309"/>
      <c r="C175" s="309"/>
      <c r="D175" s="59"/>
      <c r="E175" s="59"/>
      <c r="F175" s="59"/>
      <c r="G175" s="59"/>
      <c r="H175" s="59"/>
      <c r="I175" s="59"/>
      <c r="J175" s="60"/>
    </row>
    <row r="176" spans="1:10" ht="29.25" hidden="1" customHeight="1">
      <c r="A176" s="307"/>
      <c r="B176" s="309"/>
      <c r="C176" s="309"/>
      <c r="D176" s="76" t="str">
        <f t="shared" ref="D176:H176" si="57">IF(D174="","",IF(COUNTIF($B$248:$D$254,D174)=0,"",VLOOKUP(D174,$B$248:$D$254,2,FALSE)))</f>
        <v/>
      </c>
      <c r="E176" s="76" t="str">
        <f t="shared" si="57"/>
        <v/>
      </c>
      <c r="F176" s="76" t="str">
        <f t="shared" si="57"/>
        <v/>
      </c>
      <c r="G176" s="76" t="str">
        <f t="shared" si="57"/>
        <v/>
      </c>
      <c r="H176" s="76" t="str">
        <f t="shared" si="57"/>
        <v/>
      </c>
      <c r="I176" s="61"/>
      <c r="J176" s="62" t="str">
        <f>IF(J174="","",IF(COUNTIF($B$248:$D$254,J174)=0,"",VLOOKUP(J174,$B$248:$D$254,2,FALSE)))</f>
        <v/>
      </c>
    </row>
    <row r="177" spans="1:10" ht="15.75" hidden="1" customHeight="1">
      <c r="A177" s="307"/>
      <c r="B177" s="309"/>
      <c r="C177" s="318" t="s">
        <v>51</v>
      </c>
      <c r="D177" s="63"/>
      <c r="E177" s="63"/>
      <c r="F177" s="63"/>
      <c r="G177" s="63"/>
      <c r="H177" s="63"/>
      <c r="I177" s="77"/>
      <c r="J177" s="64"/>
    </row>
    <row r="178" spans="1:10" ht="15.75" hidden="1" customHeight="1">
      <c r="A178" s="307"/>
      <c r="B178" s="309"/>
      <c r="C178" s="319"/>
      <c r="D178" s="59"/>
      <c r="E178" s="59"/>
      <c r="F178" s="59"/>
      <c r="G178" s="59"/>
      <c r="H178" s="59"/>
      <c r="I178" s="78"/>
      <c r="J178" s="60"/>
    </row>
    <row r="179" spans="1:10" ht="29.25" hidden="1" customHeight="1">
      <c r="A179" s="307"/>
      <c r="B179" s="309"/>
      <c r="C179" s="320"/>
      <c r="D179" s="61" t="str">
        <f t="shared" ref="D179:J179" si="58">IF(D177="","",IF(COUNTIF($B$248:$D$254,D177)=0,"",VLOOKUP(D177,$B$248:$D$254,2,FALSE)))</f>
        <v/>
      </c>
      <c r="E179" s="61" t="str">
        <f t="shared" si="58"/>
        <v/>
      </c>
      <c r="F179" s="61" t="str">
        <f t="shared" si="58"/>
        <v/>
      </c>
      <c r="G179" s="61" t="str">
        <f t="shared" si="58"/>
        <v/>
      </c>
      <c r="H179" s="61" t="str">
        <f t="shared" si="58"/>
        <v/>
      </c>
      <c r="I179" s="79" t="str">
        <f t="shared" si="58"/>
        <v/>
      </c>
      <c r="J179" s="62" t="str">
        <f t="shared" si="58"/>
        <v/>
      </c>
    </row>
    <row r="180" spans="1:10" ht="15.75" hidden="1" customHeight="1">
      <c r="A180" s="307"/>
      <c r="B180" s="309"/>
      <c r="C180" s="317" t="s">
        <v>52</v>
      </c>
      <c r="D180" s="59" t="s">
        <v>73</v>
      </c>
      <c r="E180" s="63"/>
      <c r="F180" s="63" t="s">
        <v>72</v>
      </c>
      <c r="G180" s="63"/>
      <c r="H180" s="63" t="s">
        <v>72</v>
      </c>
      <c r="I180" s="63"/>
      <c r="J180" s="64"/>
    </row>
    <row r="181" spans="1:10" ht="15.75" hidden="1" customHeight="1">
      <c r="A181" s="307"/>
      <c r="B181" s="309"/>
      <c r="C181" s="309"/>
      <c r="D181" s="59" t="s">
        <v>74</v>
      </c>
      <c r="E181" s="59"/>
      <c r="F181" s="59" t="s">
        <v>65</v>
      </c>
      <c r="G181" s="59"/>
      <c r="H181" s="59" t="s">
        <v>65</v>
      </c>
      <c r="I181" s="59"/>
      <c r="J181" s="60"/>
    </row>
    <row r="182" spans="1:10" ht="29.25" hidden="1" customHeight="1" thickBot="1">
      <c r="A182" s="311"/>
      <c r="B182" s="312"/>
      <c r="C182" s="312"/>
      <c r="D182" s="65" t="str">
        <f t="shared" ref="D182:J182" si="59">IF(D180="","",IF(COUNTIF($B$248:$D$254,D180)=0,"",VLOOKUP(D180,$B$248:$D$254,2,FALSE)))</f>
        <v>Quản Lý Môi Trường trong Doanh Nghiệp</v>
      </c>
      <c r="E182" s="65" t="str">
        <f t="shared" si="59"/>
        <v/>
      </c>
      <c r="F182" s="65" t="str">
        <f t="shared" si="59"/>
        <v>Độc Học Môi Trường Nâng Cao</v>
      </c>
      <c r="G182" s="65" t="str">
        <f t="shared" si="59"/>
        <v/>
      </c>
      <c r="H182" s="65" t="str">
        <f t="shared" si="59"/>
        <v>Độc Học Môi Trường Nâng Cao</v>
      </c>
      <c r="I182" s="65" t="str">
        <f t="shared" si="59"/>
        <v/>
      </c>
      <c r="J182" s="66" t="str">
        <f t="shared" si="59"/>
        <v/>
      </c>
    </row>
    <row r="183" spans="1:10" ht="15.75" hidden="1" customHeight="1" thickBot="1">
      <c r="A183" s="67" t="s">
        <v>67</v>
      </c>
      <c r="B183" s="73"/>
      <c r="C183" s="73"/>
      <c r="D183" s="74"/>
      <c r="E183" s="74"/>
      <c r="F183" s="74"/>
      <c r="G183" s="74"/>
      <c r="H183" s="74"/>
      <c r="I183" s="75"/>
      <c r="J183" s="75"/>
    </row>
    <row r="184" spans="1:10" ht="15.75" customHeight="1">
      <c r="A184" s="306" t="s">
        <v>41</v>
      </c>
      <c r="B184" s="308" t="s">
        <v>59</v>
      </c>
      <c r="C184" s="308" t="s">
        <v>42</v>
      </c>
      <c r="D184" s="52">
        <f>J172+1</f>
        <v>45803</v>
      </c>
      <c r="E184" s="52">
        <f t="shared" ref="E184:J184" si="60">D184+1</f>
        <v>45804</v>
      </c>
      <c r="F184" s="52">
        <f t="shared" si="60"/>
        <v>45805</v>
      </c>
      <c r="G184" s="52">
        <f t="shared" si="60"/>
        <v>45806</v>
      </c>
      <c r="H184" s="52">
        <f t="shared" si="60"/>
        <v>45807</v>
      </c>
      <c r="I184" s="52">
        <f t="shared" si="60"/>
        <v>45808</v>
      </c>
      <c r="J184" s="53">
        <f t="shared" si="60"/>
        <v>45809</v>
      </c>
    </row>
    <row r="185" spans="1:10" ht="15.75" customHeight="1" thickBot="1">
      <c r="A185" s="307"/>
      <c r="B185" s="309"/>
      <c r="C185" s="309"/>
      <c r="D185" s="54" t="s">
        <v>43</v>
      </c>
      <c r="E185" s="54" t="s">
        <v>44</v>
      </c>
      <c r="F185" s="54" t="s">
        <v>45</v>
      </c>
      <c r="G185" s="54" t="s">
        <v>46</v>
      </c>
      <c r="H185" s="54" t="s">
        <v>47</v>
      </c>
      <c r="I185" s="54" t="s">
        <v>48</v>
      </c>
      <c r="J185" s="55" t="s">
        <v>49</v>
      </c>
    </row>
    <row r="186" spans="1:10" ht="15.75" customHeight="1">
      <c r="A186" s="316">
        <v>13</v>
      </c>
      <c r="B186" s="314" t="s">
        <v>60</v>
      </c>
      <c r="C186" s="314" t="s">
        <v>50</v>
      </c>
      <c r="D186" s="56"/>
      <c r="E186" s="56"/>
      <c r="F186" s="56"/>
      <c r="G186" s="56"/>
      <c r="H186" s="56"/>
      <c r="I186" s="57" t="s">
        <v>73</v>
      </c>
      <c r="J186" s="58"/>
    </row>
    <row r="187" spans="1:10" ht="15.75" customHeight="1">
      <c r="A187" s="307"/>
      <c r="B187" s="309"/>
      <c r="C187" s="309"/>
      <c r="D187" s="59"/>
      <c r="E187" s="59"/>
      <c r="F187" s="59"/>
      <c r="G187" s="59"/>
      <c r="H187" s="59"/>
      <c r="I187" s="59" t="s">
        <v>74</v>
      </c>
      <c r="J187" s="60"/>
    </row>
    <row r="188" spans="1:10" ht="29.25" customHeight="1">
      <c r="A188" s="307"/>
      <c r="B188" s="309"/>
      <c r="C188" s="309"/>
      <c r="D188" s="76" t="str">
        <f t="shared" ref="D188:J188" si="61">IF(D186="","",IF(COUNTIF($B$248:$D$254,D186)=0,"",VLOOKUP(D186,$B$248:$D$254,2,FALSE)))</f>
        <v/>
      </c>
      <c r="E188" s="76" t="str">
        <f t="shared" si="61"/>
        <v/>
      </c>
      <c r="F188" s="76" t="str">
        <f t="shared" si="61"/>
        <v/>
      </c>
      <c r="G188" s="76" t="str">
        <f t="shared" si="61"/>
        <v/>
      </c>
      <c r="H188" s="76" t="str">
        <f t="shared" si="61"/>
        <v/>
      </c>
      <c r="I188" s="61" t="str">
        <f t="shared" si="61"/>
        <v>Quản Lý Môi Trường trong Doanh Nghiệp</v>
      </c>
      <c r="J188" s="62" t="str">
        <f t="shared" si="61"/>
        <v/>
      </c>
    </row>
    <row r="189" spans="1:10" ht="15.75" customHeight="1">
      <c r="A189" s="307"/>
      <c r="B189" s="309"/>
      <c r="C189" s="318" t="s">
        <v>51</v>
      </c>
      <c r="D189" s="63"/>
      <c r="E189" s="63"/>
      <c r="F189" s="63"/>
      <c r="G189" s="63"/>
      <c r="H189" s="63"/>
      <c r="I189" s="77"/>
      <c r="J189" s="64"/>
    </row>
    <row r="190" spans="1:10" ht="15.75" customHeight="1">
      <c r="A190" s="307"/>
      <c r="B190" s="309"/>
      <c r="C190" s="319"/>
      <c r="D190" s="59"/>
      <c r="E190" s="59"/>
      <c r="F190" s="59"/>
      <c r="G190" s="59"/>
      <c r="H190" s="59"/>
      <c r="I190" s="78"/>
      <c r="J190" s="60"/>
    </row>
    <row r="191" spans="1:10" ht="29.25" customHeight="1">
      <c r="A191" s="307"/>
      <c r="B191" s="309"/>
      <c r="C191" s="320"/>
      <c r="D191" s="61" t="str">
        <f t="shared" ref="D191:J191" si="62">IF(D189="","",IF(COUNTIF($B$248:$D$254,D189)=0,"",VLOOKUP(D189,$B$248:$D$254,2,FALSE)))</f>
        <v/>
      </c>
      <c r="E191" s="61" t="str">
        <f t="shared" si="62"/>
        <v/>
      </c>
      <c r="F191" s="61" t="str">
        <f t="shared" si="62"/>
        <v/>
      </c>
      <c r="G191" s="61" t="str">
        <f t="shared" si="62"/>
        <v/>
      </c>
      <c r="H191" s="61" t="str">
        <f t="shared" si="62"/>
        <v/>
      </c>
      <c r="I191" s="79" t="str">
        <f t="shared" si="62"/>
        <v/>
      </c>
      <c r="J191" s="62" t="str">
        <f t="shared" si="62"/>
        <v/>
      </c>
    </row>
    <row r="192" spans="1:10" ht="15.75" customHeight="1">
      <c r="A192" s="307"/>
      <c r="B192" s="309"/>
      <c r="C192" s="317" t="s">
        <v>52</v>
      </c>
      <c r="D192" s="59" t="s">
        <v>73</v>
      </c>
      <c r="E192" s="63"/>
      <c r="F192" s="63" t="s">
        <v>72</v>
      </c>
      <c r="G192" s="59"/>
      <c r="H192" s="63" t="s">
        <v>72</v>
      </c>
      <c r="I192" s="63"/>
      <c r="J192" s="64"/>
    </row>
    <row r="193" spans="1:10" ht="15.75" customHeight="1">
      <c r="A193" s="307"/>
      <c r="B193" s="309"/>
      <c r="C193" s="309"/>
      <c r="D193" s="59" t="s">
        <v>74</v>
      </c>
      <c r="E193" s="59"/>
      <c r="F193" s="59" t="s">
        <v>65</v>
      </c>
      <c r="G193" s="59"/>
      <c r="H193" s="59" t="s">
        <v>65</v>
      </c>
      <c r="I193" s="59"/>
      <c r="J193" s="60"/>
    </row>
    <row r="194" spans="1:10" ht="29.25" customHeight="1" thickBot="1">
      <c r="A194" s="311"/>
      <c r="B194" s="312"/>
      <c r="C194" s="312"/>
      <c r="D194" s="61" t="str">
        <f t="shared" ref="D194:J194" si="63">IF(D192="","",IF(COUNTIF($B$248:$D$254,D192)=0,"",VLOOKUP(D192,$B$248:$D$254,2,FALSE)))</f>
        <v>Quản Lý Môi Trường trong Doanh Nghiệp</v>
      </c>
      <c r="E194" s="65" t="str">
        <f t="shared" si="63"/>
        <v/>
      </c>
      <c r="F194" s="65" t="str">
        <f t="shared" si="63"/>
        <v>Độc Học Môi Trường Nâng Cao</v>
      </c>
      <c r="G194" s="65" t="str">
        <f t="shared" si="63"/>
        <v/>
      </c>
      <c r="H194" s="65" t="str">
        <f t="shared" si="63"/>
        <v>Độc Học Môi Trường Nâng Cao</v>
      </c>
      <c r="I194" s="65" t="str">
        <f t="shared" si="63"/>
        <v/>
      </c>
      <c r="J194" s="66" t="str">
        <f t="shared" si="63"/>
        <v/>
      </c>
    </row>
    <row r="195" spans="1:10" ht="15.75" hidden="1" customHeight="1" thickBot="1">
      <c r="A195" s="67" t="s">
        <v>67</v>
      </c>
      <c r="B195" s="73"/>
      <c r="C195" s="73"/>
      <c r="D195" s="74"/>
      <c r="E195" s="74"/>
      <c r="F195" s="74"/>
      <c r="G195" s="74"/>
      <c r="H195" s="74"/>
      <c r="I195" s="75"/>
      <c r="J195" s="75"/>
    </row>
    <row r="196" spans="1:10" ht="15.75" hidden="1" customHeight="1">
      <c r="A196" s="306" t="s">
        <v>41</v>
      </c>
      <c r="B196" s="308" t="s">
        <v>59</v>
      </c>
      <c r="C196" s="308" t="s">
        <v>42</v>
      </c>
      <c r="D196" s="52">
        <f>J184+1</f>
        <v>45810</v>
      </c>
      <c r="E196" s="52">
        <f t="shared" ref="E196:J196" si="64">D196+1</f>
        <v>45811</v>
      </c>
      <c r="F196" s="52">
        <f t="shared" si="64"/>
        <v>45812</v>
      </c>
      <c r="G196" s="52">
        <f t="shared" si="64"/>
        <v>45813</v>
      </c>
      <c r="H196" s="52">
        <f t="shared" si="64"/>
        <v>45814</v>
      </c>
      <c r="I196" s="52">
        <f t="shared" si="64"/>
        <v>45815</v>
      </c>
      <c r="J196" s="53">
        <f t="shared" si="64"/>
        <v>45816</v>
      </c>
    </row>
    <row r="197" spans="1:10" ht="15.75" hidden="1" customHeight="1" thickBot="1">
      <c r="A197" s="307"/>
      <c r="B197" s="309"/>
      <c r="C197" s="309"/>
      <c r="D197" s="54" t="s">
        <v>43</v>
      </c>
      <c r="E197" s="54" t="s">
        <v>44</v>
      </c>
      <c r="F197" s="54" t="s">
        <v>45</v>
      </c>
      <c r="G197" s="54" t="s">
        <v>46</v>
      </c>
      <c r="H197" s="54" t="s">
        <v>47</v>
      </c>
      <c r="I197" s="54" t="s">
        <v>48</v>
      </c>
      <c r="J197" s="55" t="s">
        <v>49</v>
      </c>
    </row>
    <row r="198" spans="1:10" ht="15.75" hidden="1" customHeight="1">
      <c r="A198" s="316">
        <v>13</v>
      </c>
      <c r="B198" s="314" t="s">
        <v>60</v>
      </c>
      <c r="C198" s="314" t="s">
        <v>50</v>
      </c>
      <c r="D198" s="56"/>
      <c r="E198" s="56"/>
      <c r="F198" s="56"/>
      <c r="G198" s="56"/>
      <c r="H198" s="56"/>
      <c r="I198" s="57" t="s">
        <v>73</v>
      </c>
      <c r="J198" s="58"/>
    </row>
    <row r="199" spans="1:10" ht="15.75" hidden="1" customHeight="1">
      <c r="A199" s="307"/>
      <c r="B199" s="309"/>
      <c r="C199" s="309"/>
      <c r="D199" s="59"/>
      <c r="E199" s="59"/>
      <c r="F199" s="59"/>
      <c r="G199" s="59"/>
      <c r="H199" s="59"/>
      <c r="I199" s="59" t="s">
        <v>74</v>
      </c>
      <c r="J199" s="60"/>
    </row>
    <row r="200" spans="1:10" ht="29.25" hidden="1" customHeight="1">
      <c r="A200" s="307"/>
      <c r="B200" s="309"/>
      <c r="C200" s="309"/>
      <c r="D200" s="76" t="str">
        <f t="shared" ref="D200:J200" si="65">IF(D198="","",IF(COUNTIF($B$248:$D$254,D198)=0,"",VLOOKUP(D198,$B$248:$D$254,2,FALSE)))</f>
        <v/>
      </c>
      <c r="E200" s="76" t="str">
        <f t="shared" si="65"/>
        <v/>
      </c>
      <c r="F200" s="76" t="str">
        <f t="shared" si="65"/>
        <v/>
      </c>
      <c r="G200" s="76" t="str">
        <f t="shared" si="65"/>
        <v/>
      </c>
      <c r="H200" s="76" t="str">
        <f t="shared" si="65"/>
        <v/>
      </c>
      <c r="I200" s="61" t="str">
        <f t="shared" si="65"/>
        <v>Quản Lý Môi Trường trong Doanh Nghiệp</v>
      </c>
      <c r="J200" s="62" t="str">
        <f t="shared" si="65"/>
        <v/>
      </c>
    </row>
    <row r="201" spans="1:10" ht="15.75" hidden="1" customHeight="1">
      <c r="A201" s="307"/>
      <c r="B201" s="309"/>
      <c r="C201" s="318" t="s">
        <v>51</v>
      </c>
      <c r="D201" s="63"/>
      <c r="E201" s="63"/>
      <c r="F201" s="63"/>
      <c r="G201" s="63"/>
      <c r="H201" s="63"/>
      <c r="I201" s="77"/>
      <c r="J201" s="64"/>
    </row>
    <row r="202" spans="1:10" ht="15.75" hidden="1" customHeight="1">
      <c r="A202" s="307"/>
      <c r="B202" s="309"/>
      <c r="C202" s="319"/>
      <c r="D202" s="59"/>
      <c r="E202" s="59"/>
      <c r="F202" s="59"/>
      <c r="G202" s="59"/>
      <c r="H202" s="59"/>
      <c r="I202" s="78"/>
      <c r="J202" s="60"/>
    </row>
    <row r="203" spans="1:10" ht="29.25" hidden="1" customHeight="1">
      <c r="A203" s="307"/>
      <c r="B203" s="309"/>
      <c r="C203" s="320"/>
      <c r="D203" s="61" t="str">
        <f t="shared" ref="D203:J203" si="66">IF(D201="","",IF(COUNTIF($B$248:$D$254,D201)=0,"",VLOOKUP(D201,$B$248:$D$254,2,FALSE)))</f>
        <v/>
      </c>
      <c r="E203" s="61" t="str">
        <f t="shared" si="66"/>
        <v/>
      </c>
      <c r="F203" s="61" t="str">
        <f t="shared" si="66"/>
        <v/>
      </c>
      <c r="G203" s="61" t="str">
        <f t="shared" si="66"/>
        <v/>
      </c>
      <c r="H203" s="61" t="str">
        <f t="shared" si="66"/>
        <v/>
      </c>
      <c r="I203" s="79" t="str">
        <f t="shared" si="66"/>
        <v/>
      </c>
      <c r="J203" s="62" t="str">
        <f t="shared" si="66"/>
        <v/>
      </c>
    </row>
    <row r="204" spans="1:10" ht="15.75" hidden="1" customHeight="1">
      <c r="A204" s="307"/>
      <c r="B204" s="309"/>
      <c r="C204" s="317" t="s">
        <v>52</v>
      </c>
      <c r="D204" s="59" t="s">
        <v>73</v>
      </c>
      <c r="E204" s="59"/>
      <c r="F204" s="63" t="s">
        <v>72</v>
      </c>
      <c r="G204" s="59"/>
      <c r="H204" s="63" t="s">
        <v>72</v>
      </c>
      <c r="I204" s="63"/>
      <c r="J204" s="64"/>
    </row>
    <row r="205" spans="1:10" ht="15.75" hidden="1" customHeight="1">
      <c r="A205" s="307"/>
      <c r="B205" s="309"/>
      <c r="C205" s="309"/>
      <c r="D205" s="59" t="s">
        <v>74</v>
      </c>
      <c r="E205" s="59"/>
      <c r="F205" s="59" t="s">
        <v>65</v>
      </c>
      <c r="G205" s="59"/>
      <c r="H205" s="59" t="s">
        <v>65</v>
      </c>
      <c r="I205" s="59"/>
      <c r="J205" s="60"/>
    </row>
    <row r="206" spans="1:10" ht="29.25" hidden="1" customHeight="1" thickBot="1">
      <c r="A206" s="311"/>
      <c r="B206" s="312"/>
      <c r="C206" s="312"/>
      <c r="D206" s="65" t="str">
        <f>IF(D204="","",IF(COUNTIF($B$248:$D$254,D204)=0,"",VLOOKUP(D204,$B$248:$D$254,2,FALSE)))</f>
        <v>Quản Lý Môi Trường trong Doanh Nghiệp</v>
      </c>
      <c r="E206" s="80"/>
      <c r="F206" s="65" t="str">
        <f>IF(F204="","",IF(COUNTIF($B$248:$D$254,F204)=0,"",VLOOKUP(F204,$B$248:$D$254,2,FALSE)))</f>
        <v>Độc Học Môi Trường Nâng Cao</v>
      </c>
      <c r="G206" s="65"/>
      <c r="H206" s="65" t="str">
        <f>IF(H204="","",IF(COUNTIF($B$248:$D$254,H204)=0,"",VLOOKUP(H204,$B$248:$D$254,2,FALSE)))</f>
        <v>Độc Học Môi Trường Nâng Cao</v>
      </c>
      <c r="I206" s="65"/>
      <c r="J206" s="66" t="str">
        <f>IF(J204="","",IF(COUNTIF($B$248:$D$254,J204)=0,"",VLOOKUP(J204,$B$248:$D$254,2,FALSE)))</f>
        <v/>
      </c>
    </row>
    <row r="207" spans="1:10" ht="15.75" hidden="1" customHeight="1" thickBot="1">
      <c r="A207" s="67" t="s">
        <v>67</v>
      </c>
      <c r="B207" s="73"/>
      <c r="C207" s="73"/>
      <c r="D207" s="74"/>
      <c r="E207" s="74"/>
      <c r="F207" s="74"/>
      <c r="G207" s="74"/>
      <c r="H207" s="74"/>
      <c r="I207" s="75"/>
      <c r="J207" s="75"/>
    </row>
    <row r="208" spans="1:10" ht="15.75" hidden="1" customHeight="1">
      <c r="A208" s="306" t="s">
        <v>41</v>
      </c>
      <c r="B208" s="308" t="s">
        <v>59</v>
      </c>
      <c r="C208" s="308" t="s">
        <v>42</v>
      </c>
      <c r="D208" s="52">
        <f>J196+1</f>
        <v>45817</v>
      </c>
      <c r="E208" s="52">
        <f t="shared" ref="E208:J208" si="67">D208+1</f>
        <v>45818</v>
      </c>
      <c r="F208" s="52">
        <f t="shared" si="67"/>
        <v>45819</v>
      </c>
      <c r="G208" s="52">
        <f t="shared" si="67"/>
        <v>45820</v>
      </c>
      <c r="H208" s="52">
        <f t="shared" si="67"/>
        <v>45821</v>
      </c>
      <c r="I208" s="52">
        <f t="shared" si="67"/>
        <v>45822</v>
      </c>
      <c r="J208" s="53">
        <f t="shared" si="67"/>
        <v>45823</v>
      </c>
    </row>
    <row r="209" spans="1:10" ht="15.75" hidden="1" customHeight="1" thickBot="1">
      <c r="A209" s="307"/>
      <c r="B209" s="309"/>
      <c r="C209" s="309"/>
      <c r="D209" s="54" t="s">
        <v>43</v>
      </c>
      <c r="E209" s="54" t="s">
        <v>44</v>
      </c>
      <c r="F209" s="54" t="s">
        <v>45</v>
      </c>
      <c r="G209" s="54" t="s">
        <v>46</v>
      </c>
      <c r="H209" s="54" t="s">
        <v>47</v>
      </c>
      <c r="I209" s="54" t="s">
        <v>48</v>
      </c>
      <c r="J209" s="55" t="s">
        <v>49</v>
      </c>
    </row>
    <row r="210" spans="1:10" ht="15.75" hidden="1" customHeight="1">
      <c r="A210" s="316">
        <v>13</v>
      </c>
      <c r="B210" s="314" t="s">
        <v>60</v>
      </c>
      <c r="C210" s="314" t="s">
        <v>50</v>
      </c>
      <c r="D210" s="56"/>
      <c r="E210" s="56"/>
      <c r="F210" s="56"/>
      <c r="G210" s="56"/>
      <c r="H210" s="56"/>
      <c r="I210" s="57" t="s">
        <v>73</v>
      </c>
      <c r="J210" s="58"/>
    </row>
    <row r="211" spans="1:10" ht="15.75" hidden="1" customHeight="1">
      <c r="A211" s="307"/>
      <c r="B211" s="309"/>
      <c r="C211" s="309"/>
      <c r="D211" s="59"/>
      <c r="E211" s="59"/>
      <c r="F211" s="59"/>
      <c r="G211" s="59"/>
      <c r="H211" s="59"/>
      <c r="I211" s="59" t="s">
        <v>74</v>
      </c>
      <c r="J211" s="60"/>
    </row>
    <row r="212" spans="1:10" ht="29.25" hidden="1" customHeight="1">
      <c r="A212" s="307"/>
      <c r="B212" s="309"/>
      <c r="C212" s="309"/>
      <c r="D212" s="61" t="str">
        <f t="shared" ref="D212:J212" si="68">IF(D210="","",IF(COUNTIF($B$248:$D$254,D210)=0,"",VLOOKUP(D210,$B$248:$D$254,2,FALSE)))</f>
        <v/>
      </c>
      <c r="E212" s="61" t="str">
        <f t="shared" si="68"/>
        <v/>
      </c>
      <c r="F212" s="61" t="str">
        <f t="shared" si="68"/>
        <v/>
      </c>
      <c r="G212" s="61" t="str">
        <f t="shared" si="68"/>
        <v/>
      </c>
      <c r="H212" s="61" t="str">
        <f t="shared" si="68"/>
        <v/>
      </c>
      <c r="I212" s="61" t="str">
        <f t="shared" si="68"/>
        <v>Quản Lý Môi Trường trong Doanh Nghiệp</v>
      </c>
      <c r="J212" s="62" t="str">
        <f t="shared" si="68"/>
        <v/>
      </c>
    </row>
    <row r="213" spans="1:10" ht="15.75" hidden="1" customHeight="1">
      <c r="A213" s="307"/>
      <c r="B213" s="309"/>
      <c r="C213" s="314" t="s">
        <v>51</v>
      </c>
      <c r="D213" s="63"/>
      <c r="E213" s="63"/>
      <c r="F213" s="63"/>
      <c r="G213" s="63"/>
      <c r="H213" s="63"/>
      <c r="I213" s="63"/>
      <c r="J213" s="64"/>
    </row>
    <row r="214" spans="1:10" ht="15.75" hidden="1" customHeight="1">
      <c r="A214" s="307"/>
      <c r="B214" s="309"/>
      <c r="C214" s="309"/>
      <c r="D214" s="59"/>
      <c r="E214" s="59"/>
      <c r="F214" s="59"/>
      <c r="G214" s="59"/>
      <c r="H214" s="59"/>
      <c r="I214" s="59"/>
      <c r="J214" s="60"/>
    </row>
    <row r="215" spans="1:10" ht="29.25" hidden="1" customHeight="1">
      <c r="A215" s="307"/>
      <c r="B215" s="309"/>
      <c r="C215" s="313"/>
      <c r="D215" s="61" t="str">
        <f t="shared" ref="D215:J215" si="69">IF(D213="","",IF(COUNTIF($B$248:$D$254,D213)=0,"",VLOOKUP(D213,$B$248:$D$254,2,FALSE)))</f>
        <v/>
      </c>
      <c r="E215" s="61" t="str">
        <f t="shared" si="69"/>
        <v/>
      </c>
      <c r="F215" s="61" t="str">
        <f t="shared" si="69"/>
        <v/>
      </c>
      <c r="G215" s="61" t="str">
        <f t="shared" si="69"/>
        <v/>
      </c>
      <c r="H215" s="61" t="str">
        <f t="shared" si="69"/>
        <v/>
      </c>
      <c r="I215" s="61" t="str">
        <f t="shared" si="69"/>
        <v/>
      </c>
      <c r="J215" s="62" t="str">
        <f t="shared" si="69"/>
        <v/>
      </c>
    </row>
    <row r="216" spans="1:10" ht="15.75" hidden="1" customHeight="1">
      <c r="A216" s="307"/>
      <c r="B216" s="309"/>
      <c r="C216" s="317" t="s">
        <v>52</v>
      </c>
      <c r="D216" s="59" t="s">
        <v>73</v>
      </c>
      <c r="E216" s="63"/>
      <c r="F216" s="63" t="s">
        <v>72</v>
      </c>
      <c r="G216" s="63"/>
      <c r="H216" s="63" t="s">
        <v>72</v>
      </c>
      <c r="I216" s="63"/>
      <c r="J216" s="64"/>
    </row>
    <row r="217" spans="1:10" ht="15.75" hidden="1" customHeight="1">
      <c r="A217" s="307"/>
      <c r="B217" s="309"/>
      <c r="C217" s="309"/>
      <c r="D217" s="59" t="s">
        <v>74</v>
      </c>
      <c r="E217" s="59"/>
      <c r="F217" s="59" t="s">
        <v>65</v>
      </c>
      <c r="G217" s="59"/>
      <c r="H217" s="59" t="s">
        <v>65</v>
      </c>
      <c r="I217" s="59"/>
      <c r="J217" s="60"/>
    </row>
    <row r="218" spans="1:10" ht="29.25" hidden="1" customHeight="1" thickBot="1">
      <c r="A218" s="311"/>
      <c r="B218" s="312"/>
      <c r="C218" s="312"/>
      <c r="D218" s="65" t="str">
        <f>IF(D216="","",IF(COUNTIF($B$248:$D$254,D216)=0,"",VLOOKUP(D216,$B$248:$D$254,2,FALSE)))</f>
        <v>Quản Lý Môi Trường trong Doanh Nghiệp</v>
      </c>
      <c r="E218" s="80"/>
      <c r="F218" s="65" t="str">
        <f>IF(F216="","",IF(COUNTIF($B$248:$D$254,F216)=0,"",VLOOKUP(F216,$B$248:$D$254,2,FALSE)))</f>
        <v>Độc Học Môi Trường Nâng Cao</v>
      </c>
      <c r="G218" s="65"/>
      <c r="H218" s="65" t="str">
        <f>IF(H216="","",IF(COUNTIF($B$248:$D$254,H216)=0,"",VLOOKUP(H216,$B$248:$D$254,2,FALSE)))</f>
        <v>Độc Học Môi Trường Nâng Cao</v>
      </c>
      <c r="I218" s="65"/>
      <c r="J218" s="66" t="str">
        <f>IF(J216="","",IF(COUNTIF($B$248:$D$254,J216)=0,"",VLOOKUP(J216,$B$248:$D$254,2,FALSE)))</f>
        <v/>
      </c>
    </row>
    <row r="219" spans="1:10" ht="15.75" hidden="1" customHeight="1" thickBot="1">
      <c r="A219" s="67" t="s">
        <v>67</v>
      </c>
      <c r="B219" s="73"/>
      <c r="C219" s="73"/>
      <c r="D219" s="74"/>
      <c r="E219" s="74"/>
      <c r="F219" s="74"/>
      <c r="G219" s="74"/>
      <c r="H219" s="74"/>
      <c r="I219" s="75"/>
      <c r="J219" s="75"/>
    </row>
    <row r="220" spans="1:10" ht="15.75" hidden="1" customHeight="1">
      <c r="A220" s="306" t="s">
        <v>41</v>
      </c>
      <c r="B220" s="308" t="s">
        <v>59</v>
      </c>
      <c r="C220" s="308" t="s">
        <v>42</v>
      </c>
      <c r="D220" s="52">
        <f>J208+1</f>
        <v>45824</v>
      </c>
      <c r="E220" s="52">
        <f t="shared" ref="E220:J220" si="70">D220+1</f>
        <v>45825</v>
      </c>
      <c r="F220" s="52">
        <f t="shared" si="70"/>
        <v>45826</v>
      </c>
      <c r="G220" s="52">
        <f t="shared" si="70"/>
        <v>45827</v>
      </c>
      <c r="H220" s="52">
        <f t="shared" si="70"/>
        <v>45828</v>
      </c>
      <c r="I220" s="52">
        <f t="shared" si="70"/>
        <v>45829</v>
      </c>
      <c r="J220" s="53">
        <f t="shared" si="70"/>
        <v>45830</v>
      </c>
    </row>
    <row r="221" spans="1:10" ht="15.75" hidden="1" customHeight="1" thickBot="1">
      <c r="A221" s="307"/>
      <c r="B221" s="309"/>
      <c r="C221" s="309"/>
      <c r="D221" s="54" t="s">
        <v>43</v>
      </c>
      <c r="E221" s="54" t="s">
        <v>44</v>
      </c>
      <c r="F221" s="54" t="s">
        <v>45</v>
      </c>
      <c r="G221" s="54" t="s">
        <v>46</v>
      </c>
      <c r="H221" s="54" t="s">
        <v>47</v>
      </c>
      <c r="I221" s="54" t="s">
        <v>48</v>
      </c>
      <c r="J221" s="55" t="s">
        <v>49</v>
      </c>
    </row>
    <row r="222" spans="1:10" ht="15.75" hidden="1" customHeight="1">
      <c r="A222" s="316">
        <v>13</v>
      </c>
      <c r="B222" s="314" t="s">
        <v>60</v>
      </c>
      <c r="C222" s="314" t="s">
        <v>50</v>
      </c>
      <c r="D222" s="56"/>
      <c r="E222" s="56"/>
      <c r="F222" s="56"/>
      <c r="G222" s="56"/>
      <c r="H222" s="56"/>
      <c r="I222" s="57"/>
      <c r="J222" s="58"/>
    </row>
    <row r="223" spans="1:10" ht="15.75" hidden="1" customHeight="1">
      <c r="A223" s="307"/>
      <c r="B223" s="309"/>
      <c r="C223" s="309"/>
      <c r="D223" s="59"/>
      <c r="E223" s="59"/>
      <c r="F223" s="59"/>
      <c r="G223" s="59"/>
      <c r="H223" s="59"/>
      <c r="I223" s="59"/>
      <c r="J223" s="60"/>
    </row>
    <row r="224" spans="1:10" ht="29.25" hidden="1" customHeight="1">
      <c r="A224" s="307"/>
      <c r="B224" s="309"/>
      <c r="C224" s="309"/>
      <c r="D224" s="61" t="str">
        <f t="shared" ref="D224:J224" si="71">IF(D222="","",IF(COUNTIF($B$248:$D$254,D222)=0,"",VLOOKUP(D222,$B$248:$D$254,2,FALSE)))</f>
        <v/>
      </c>
      <c r="E224" s="61" t="str">
        <f t="shared" si="71"/>
        <v/>
      </c>
      <c r="F224" s="61" t="str">
        <f t="shared" si="71"/>
        <v/>
      </c>
      <c r="G224" s="61" t="str">
        <f t="shared" si="71"/>
        <v/>
      </c>
      <c r="H224" s="61" t="str">
        <f t="shared" si="71"/>
        <v/>
      </c>
      <c r="I224" s="61" t="str">
        <f t="shared" si="71"/>
        <v/>
      </c>
      <c r="J224" s="62" t="str">
        <f t="shared" si="71"/>
        <v/>
      </c>
    </row>
    <row r="225" spans="1:10" ht="15.75" hidden="1" customHeight="1">
      <c r="A225" s="307"/>
      <c r="B225" s="309"/>
      <c r="C225" s="314" t="s">
        <v>51</v>
      </c>
      <c r="D225" s="63"/>
      <c r="E225" s="63"/>
      <c r="F225" s="63"/>
      <c r="G225" s="63"/>
      <c r="H225" s="63"/>
      <c r="I225" s="63"/>
      <c r="J225" s="64"/>
    </row>
    <row r="226" spans="1:10" ht="15.75" hidden="1" customHeight="1">
      <c r="A226" s="307"/>
      <c r="B226" s="309"/>
      <c r="C226" s="309"/>
      <c r="D226" s="59"/>
      <c r="E226" s="59"/>
      <c r="F226" s="59"/>
      <c r="G226" s="59"/>
      <c r="H226" s="59"/>
      <c r="I226" s="59"/>
      <c r="J226" s="60"/>
    </row>
    <row r="227" spans="1:10" ht="29.25" hidden="1" customHeight="1" thickBot="1">
      <c r="A227" s="307"/>
      <c r="B227" s="309"/>
      <c r="C227" s="313"/>
      <c r="D227" s="61" t="str">
        <f t="shared" ref="D227:J227" si="72">IF(D225="","",IF(COUNTIF($B$248:$D$254,D225)=0,"",VLOOKUP(D225,$B$248:$D$254,2,FALSE)))</f>
        <v/>
      </c>
      <c r="E227" s="61" t="str">
        <f t="shared" si="72"/>
        <v/>
      </c>
      <c r="F227" s="61" t="str">
        <f t="shared" si="72"/>
        <v/>
      </c>
      <c r="G227" s="61" t="str">
        <f t="shared" si="72"/>
        <v/>
      </c>
      <c r="H227" s="61" t="str">
        <f t="shared" si="72"/>
        <v/>
      </c>
      <c r="I227" s="61" t="str">
        <f t="shared" si="72"/>
        <v/>
      </c>
      <c r="J227" s="62" t="str">
        <f t="shared" si="72"/>
        <v/>
      </c>
    </row>
    <row r="228" spans="1:10" ht="15.75" hidden="1" customHeight="1">
      <c r="A228" s="307"/>
      <c r="B228" s="309"/>
      <c r="C228" s="317" t="s">
        <v>52</v>
      </c>
      <c r="D228" s="57" t="s">
        <v>73</v>
      </c>
      <c r="E228" s="63"/>
      <c r="F228" s="57" t="s">
        <v>73</v>
      </c>
      <c r="G228" s="63"/>
      <c r="H228" s="63"/>
      <c r="I228" s="63"/>
      <c r="J228" s="64"/>
    </row>
    <row r="229" spans="1:10" ht="15.75" hidden="1" customHeight="1">
      <c r="A229" s="307"/>
      <c r="B229" s="309"/>
      <c r="C229" s="309"/>
      <c r="D229" s="59" t="s">
        <v>74</v>
      </c>
      <c r="E229" s="59"/>
      <c r="F229" s="59" t="s">
        <v>74</v>
      </c>
      <c r="G229" s="59"/>
      <c r="H229" s="59"/>
      <c r="I229" s="59"/>
      <c r="J229" s="60"/>
    </row>
    <row r="230" spans="1:10" ht="29.25" hidden="1" customHeight="1" thickBot="1">
      <c r="A230" s="311"/>
      <c r="B230" s="312"/>
      <c r="C230" s="312"/>
      <c r="D230" s="61" t="str">
        <f>IF(D228="","",IF(COUNTIF($B$248:$D$254,D228)=0,"",VLOOKUP(D228,$B$248:$D$254,2,FALSE)))</f>
        <v>Quản Lý Môi Trường trong Doanh Nghiệp</v>
      </c>
      <c r="E230" s="80"/>
      <c r="F230" s="61" t="str">
        <f>IF(F228="","",IF(COUNTIF($B$248:$D$254,F228)=0,"",VLOOKUP(F228,$B$248:$D$254,2,FALSE)))</f>
        <v>Quản Lý Môi Trường trong Doanh Nghiệp</v>
      </c>
      <c r="G230" s="65"/>
      <c r="H230" s="65"/>
      <c r="I230" s="65"/>
      <c r="J230" s="66" t="str">
        <f>IF(J228="","",IF(COUNTIF($B$248:$D$254,J228)=0,"",VLOOKUP(J228,$B$248:$D$254,2,FALSE)))</f>
        <v/>
      </c>
    </row>
    <row r="231" spans="1:10" ht="15.75" hidden="1" customHeight="1" thickBot="1">
      <c r="A231" s="67" t="s">
        <v>67</v>
      </c>
      <c r="B231" s="73"/>
      <c r="C231" s="73"/>
      <c r="D231" s="74"/>
      <c r="E231" s="74"/>
      <c r="F231" s="74"/>
      <c r="G231" s="74"/>
      <c r="H231" s="74"/>
      <c r="I231" s="75"/>
      <c r="J231" s="75"/>
    </row>
    <row r="232" spans="1:10" ht="15.75" hidden="1" customHeight="1">
      <c r="A232" s="306" t="s">
        <v>41</v>
      </c>
      <c r="B232" s="308" t="s">
        <v>59</v>
      </c>
      <c r="C232" s="308" t="s">
        <v>42</v>
      </c>
      <c r="D232" s="52">
        <f>J220+1</f>
        <v>45831</v>
      </c>
      <c r="E232" s="52">
        <f t="shared" ref="E232:J232" si="73">D232+1</f>
        <v>45832</v>
      </c>
      <c r="F232" s="52">
        <f t="shared" si="73"/>
        <v>45833</v>
      </c>
      <c r="G232" s="52">
        <f t="shared" si="73"/>
        <v>45834</v>
      </c>
      <c r="H232" s="52">
        <f t="shared" si="73"/>
        <v>45835</v>
      </c>
      <c r="I232" s="52">
        <f t="shared" si="73"/>
        <v>45836</v>
      </c>
      <c r="J232" s="53">
        <f t="shared" si="73"/>
        <v>45837</v>
      </c>
    </row>
    <row r="233" spans="1:10" ht="15.75" hidden="1" customHeight="1" thickBot="1">
      <c r="A233" s="307"/>
      <c r="B233" s="309"/>
      <c r="C233" s="309"/>
      <c r="D233" s="54" t="s">
        <v>43</v>
      </c>
      <c r="E233" s="54" t="s">
        <v>44</v>
      </c>
      <c r="F233" s="54" t="s">
        <v>45</v>
      </c>
      <c r="G233" s="54" t="s">
        <v>46</v>
      </c>
      <c r="H233" s="54" t="s">
        <v>47</v>
      </c>
      <c r="I233" s="54" t="s">
        <v>48</v>
      </c>
      <c r="J233" s="55" t="s">
        <v>49</v>
      </c>
    </row>
    <row r="234" spans="1:10" ht="15.75" hidden="1" customHeight="1">
      <c r="A234" s="316">
        <v>13</v>
      </c>
      <c r="B234" s="314" t="s">
        <v>60</v>
      </c>
      <c r="C234" s="314" t="s">
        <v>50</v>
      </c>
      <c r="D234" s="56"/>
      <c r="E234" s="56"/>
      <c r="F234" s="56"/>
      <c r="G234" s="56"/>
      <c r="H234" s="56"/>
      <c r="I234" s="57"/>
      <c r="J234" s="58"/>
    </row>
    <row r="235" spans="1:10" ht="15.75" hidden="1" customHeight="1">
      <c r="A235" s="307"/>
      <c r="B235" s="309"/>
      <c r="C235" s="309"/>
      <c r="D235" s="59"/>
      <c r="E235" s="59"/>
      <c r="F235" s="59"/>
      <c r="G235" s="59"/>
      <c r="H235" s="59"/>
      <c r="I235" s="59"/>
      <c r="J235" s="60"/>
    </row>
    <row r="236" spans="1:10" ht="29.25" hidden="1" customHeight="1">
      <c r="A236" s="307"/>
      <c r="B236" s="309"/>
      <c r="C236" s="309"/>
      <c r="D236" s="61" t="str">
        <f t="shared" ref="D236:J236" si="74">IF(D234="","",IF(COUNTIF($B$248:$D$254,D234)=0,"",VLOOKUP(D234,$B$248:$D$254,2,FALSE)))</f>
        <v/>
      </c>
      <c r="E236" s="61" t="str">
        <f t="shared" si="74"/>
        <v/>
      </c>
      <c r="F236" s="61" t="str">
        <f t="shared" si="74"/>
        <v/>
      </c>
      <c r="G236" s="61" t="str">
        <f t="shared" si="74"/>
        <v/>
      </c>
      <c r="H236" s="61" t="str">
        <f t="shared" si="74"/>
        <v/>
      </c>
      <c r="I236" s="61" t="str">
        <f t="shared" si="74"/>
        <v/>
      </c>
      <c r="J236" s="62" t="str">
        <f t="shared" si="74"/>
        <v/>
      </c>
    </row>
    <row r="237" spans="1:10" ht="15.75" hidden="1" customHeight="1">
      <c r="A237" s="307"/>
      <c r="B237" s="309"/>
      <c r="C237" s="314" t="s">
        <v>51</v>
      </c>
      <c r="D237" s="63"/>
      <c r="E237" s="63"/>
      <c r="F237" s="63"/>
      <c r="G237" s="63"/>
      <c r="H237" s="63"/>
      <c r="I237" s="63"/>
      <c r="J237" s="64"/>
    </row>
    <row r="238" spans="1:10" ht="15.75" hidden="1" customHeight="1">
      <c r="A238" s="307"/>
      <c r="B238" s="309"/>
      <c r="C238" s="309"/>
      <c r="D238" s="59"/>
      <c r="E238" s="59"/>
      <c r="F238" s="59"/>
      <c r="G238" s="59"/>
      <c r="H238" s="59"/>
      <c r="I238" s="59"/>
      <c r="J238" s="60"/>
    </row>
    <row r="239" spans="1:10" ht="29.25" hidden="1" customHeight="1">
      <c r="A239" s="307"/>
      <c r="B239" s="309"/>
      <c r="C239" s="313"/>
      <c r="D239" s="61" t="str">
        <f t="shared" ref="D239:J239" si="75">IF(D237="","",IF(COUNTIF($B$248:$D$254,D237)=0,"",VLOOKUP(D237,$B$248:$D$254,2,FALSE)))</f>
        <v/>
      </c>
      <c r="E239" s="61" t="str">
        <f t="shared" si="75"/>
        <v/>
      </c>
      <c r="F239" s="61" t="str">
        <f t="shared" si="75"/>
        <v/>
      </c>
      <c r="G239" s="61" t="str">
        <f t="shared" si="75"/>
        <v/>
      </c>
      <c r="H239" s="61" t="str">
        <f t="shared" si="75"/>
        <v/>
      </c>
      <c r="I239" s="61" t="str">
        <f t="shared" si="75"/>
        <v/>
      </c>
      <c r="J239" s="62" t="str">
        <f t="shared" si="75"/>
        <v/>
      </c>
    </row>
    <row r="240" spans="1:10" ht="15.75" hidden="1" customHeight="1">
      <c r="A240" s="307"/>
      <c r="B240" s="309"/>
      <c r="C240" s="317" t="s">
        <v>52</v>
      </c>
      <c r="D240" s="63"/>
      <c r="E240" s="63"/>
      <c r="F240" s="63"/>
      <c r="G240" s="63"/>
      <c r="H240" s="63"/>
      <c r="I240" s="63"/>
      <c r="J240" s="64"/>
    </row>
    <row r="241" spans="1:26" ht="15.75" hidden="1" customHeight="1">
      <c r="A241" s="307"/>
      <c r="B241" s="309"/>
      <c r="C241" s="309"/>
      <c r="D241" s="59"/>
      <c r="E241" s="59"/>
      <c r="F241" s="59"/>
      <c r="G241" s="59"/>
      <c r="H241" s="59"/>
      <c r="I241" s="59"/>
      <c r="J241" s="60"/>
    </row>
    <row r="242" spans="1:26" ht="29.25" hidden="1" customHeight="1" thickBot="1">
      <c r="A242" s="311"/>
      <c r="B242" s="312"/>
      <c r="C242" s="312"/>
      <c r="D242" s="65"/>
      <c r="E242" s="80"/>
      <c r="F242" s="65"/>
      <c r="G242" s="65"/>
      <c r="H242" s="65"/>
      <c r="I242" s="65"/>
      <c r="J242" s="66" t="str">
        <f>IF(J240="","",IF(COUNTIF($B$248:$D$254,J240)=0,"",VLOOKUP(J240,$B$248:$D$254,2,FALSE)))</f>
        <v/>
      </c>
    </row>
    <row r="243" spans="1:26" ht="15.75" hidden="1" customHeight="1">
      <c r="A243" s="67" t="s">
        <v>67</v>
      </c>
      <c r="B243" s="73"/>
      <c r="C243" s="73"/>
      <c r="D243" s="74"/>
      <c r="E243" s="74"/>
      <c r="F243" s="74"/>
      <c r="G243" s="74"/>
      <c r="H243" s="74"/>
      <c r="I243" s="75"/>
      <c r="J243" s="75"/>
    </row>
    <row r="244" spans="1:26" ht="14.5">
      <c r="A244" s="68"/>
      <c r="B244" s="68"/>
      <c r="C244" s="68"/>
      <c r="D244" s="68"/>
      <c r="E244" s="68"/>
      <c r="F244" s="68"/>
      <c r="G244" s="68"/>
      <c r="H244" s="68"/>
      <c r="I244" s="68"/>
      <c r="J244" s="68"/>
    </row>
    <row r="245" spans="1:26" ht="15.75" customHeight="1">
      <c r="H245" s="81"/>
      <c r="I245" s="81"/>
      <c r="J245" s="81"/>
    </row>
    <row r="246" spans="1:26" ht="15.75" customHeight="1">
      <c r="B246" s="321" t="s">
        <v>75</v>
      </c>
      <c r="C246" s="322"/>
      <c r="D246" s="322"/>
      <c r="E246" s="322"/>
      <c r="F246" s="322"/>
      <c r="G246" s="322"/>
      <c r="H246" s="322"/>
      <c r="I246" s="322"/>
      <c r="J246" s="323"/>
      <c r="L246" s="82" t="s">
        <v>43</v>
      </c>
      <c r="M246" s="82" t="s">
        <v>44</v>
      </c>
      <c r="N246" s="82" t="s">
        <v>45</v>
      </c>
      <c r="O246" s="82" t="s">
        <v>46</v>
      </c>
      <c r="P246" s="82" t="s">
        <v>47</v>
      </c>
      <c r="Q246" s="82" t="s">
        <v>48</v>
      </c>
      <c r="R246" s="82" t="s">
        <v>49</v>
      </c>
    </row>
    <row r="247" spans="1:26" ht="15.75" customHeight="1">
      <c r="B247" s="83" t="s">
        <v>76</v>
      </c>
      <c r="C247" s="328" t="s">
        <v>77</v>
      </c>
      <c r="D247" s="329"/>
      <c r="E247" s="83" t="s">
        <v>78</v>
      </c>
      <c r="F247" s="83" t="s">
        <v>79</v>
      </c>
      <c r="G247" s="83" t="s">
        <v>80</v>
      </c>
      <c r="H247" s="84" t="s">
        <v>81</v>
      </c>
      <c r="I247" s="84" t="s">
        <v>82</v>
      </c>
      <c r="J247" s="84" t="s">
        <v>83</v>
      </c>
    </row>
    <row r="248" spans="1:26" ht="31.5" customHeight="1">
      <c r="A248" s="85"/>
      <c r="B248" s="86" t="s">
        <v>63</v>
      </c>
      <c r="C248" s="324" t="s">
        <v>84</v>
      </c>
      <c r="D248" s="323"/>
      <c r="E248" s="87">
        <v>2</v>
      </c>
      <c r="F248" s="88" t="s">
        <v>65</v>
      </c>
      <c r="G248" s="89">
        <v>946383357</v>
      </c>
      <c r="H248" s="90" t="s">
        <v>85</v>
      </c>
      <c r="I248" s="91">
        <f t="shared" ref="I248:I249" si="76">E248*15</f>
        <v>30</v>
      </c>
      <c r="J248" s="92">
        <f t="shared" ref="J248:J254" si="77">COUNTIF($A$5:$J$242,B248)*3</f>
        <v>30</v>
      </c>
      <c r="K248" s="85"/>
      <c r="L248" s="85" t="s">
        <v>86</v>
      </c>
      <c r="M248" s="85"/>
      <c r="N248" s="85" t="s">
        <v>86</v>
      </c>
      <c r="O248" s="85"/>
      <c r="P248" s="85" t="s">
        <v>86</v>
      </c>
      <c r="Q248" s="85" t="s">
        <v>87</v>
      </c>
      <c r="R248" s="85"/>
      <c r="S248" s="85"/>
      <c r="T248" s="85"/>
      <c r="U248" s="85"/>
      <c r="V248" s="85"/>
      <c r="W248" s="85"/>
      <c r="X248" s="85"/>
      <c r="Y248" s="85"/>
      <c r="Z248" s="85"/>
    </row>
    <row r="249" spans="1:26" ht="31.5" customHeight="1">
      <c r="A249" s="85"/>
      <c r="B249" s="86" t="s">
        <v>72</v>
      </c>
      <c r="C249" s="324" t="s">
        <v>88</v>
      </c>
      <c r="D249" s="323"/>
      <c r="E249" s="87">
        <v>2</v>
      </c>
      <c r="F249" s="88" t="s">
        <v>65</v>
      </c>
      <c r="G249" s="89">
        <v>946383357</v>
      </c>
      <c r="H249" s="90" t="s">
        <v>85</v>
      </c>
      <c r="I249" s="91">
        <f t="shared" si="76"/>
        <v>30</v>
      </c>
      <c r="J249" s="92">
        <f t="shared" si="77"/>
        <v>30</v>
      </c>
      <c r="K249" s="85"/>
      <c r="L249" s="85" t="s">
        <v>86</v>
      </c>
      <c r="M249" s="85"/>
      <c r="N249" s="85" t="s">
        <v>86</v>
      </c>
      <c r="O249" s="85"/>
      <c r="P249" s="85" t="s">
        <v>86</v>
      </c>
      <c r="Q249" s="85" t="s">
        <v>87</v>
      </c>
      <c r="R249" s="85"/>
      <c r="S249" s="85"/>
      <c r="T249" s="85"/>
      <c r="U249" s="85"/>
      <c r="V249" s="85"/>
      <c r="W249" s="85"/>
      <c r="X249" s="85"/>
      <c r="Y249" s="85"/>
      <c r="Z249" s="85"/>
    </row>
    <row r="250" spans="1:26" ht="31.5" customHeight="1">
      <c r="A250" s="85"/>
      <c r="B250" s="86" t="s">
        <v>68</v>
      </c>
      <c r="C250" s="324" t="s">
        <v>89</v>
      </c>
      <c r="D250" s="323"/>
      <c r="E250" s="87">
        <v>3</v>
      </c>
      <c r="F250" s="88" t="s">
        <v>69</v>
      </c>
      <c r="G250" s="89">
        <v>868602661</v>
      </c>
      <c r="H250" s="90" t="s">
        <v>90</v>
      </c>
      <c r="I250" s="91">
        <v>30</v>
      </c>
      <c r="J250" s="92">
        <f t="shared" si="77"/>
        <v>30</v>
      </c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</row>
    <row r="251" spans="1:26" ht="31.5" customHeight="1">
      <c r="A251" s="85"/>
      <c r="B251" s="86" t="s">
        <v>61</v>
      </c>
      <c r="C251" s="324" t="s">
        <v>91</v>
      </c>
      <c r="D251" s="323"/>
      <c r="E251" s="87">
        <v>2</v>
      </c>
      <c r="F251" s="88" t="s">
        <v>62</v>
      </c>
      <c r="G251" s="89">
        <v>967070062</v>
      </c>
      <c r="H251" s="90" t="s">
        <v>92</v>
      </c>
      <c r="I251" s="91">
        <f>E251*15</f>
        <v>30</v>
      </c>
      <c r="J251" s="92">
        <f t="shared" si="77"/>
        <v>30</v>
      </c>
      <c r="K251" s="85"/>
      <c r="L251" s="85"/>
      <c r="M251" s="85"/>
      <c r="N251" s="85" t="s">
        <v>86</v>
      </c>
      <c r="O251" s="85" t="s">
        <v>86</v>
      </c>
      <c r="P251" s="85"/>
      <c r="Q251" s="85" t="s">
        <v>87</v>
      </c>
      <c r="R251" s="85" t="s">
        <v>87</v>
      </c>
      <c r="S251" s="85"/>
      <c r="T251" s="85"/>
      <c r="U251" s="85"/>
      <c r="V251" s="85"/>
      <c r="W251" s="85"/>
      <c r="X251" s="85"/>
      <c r="Y251" s="85"/>
      <c r="Z251" s="85"/>
    </row>
    <row r="252" spans="1:26" ht="31.5" customHeight="1">
      <c r="A252" s="85"/>
      <c r="B252" s="86" t="s">
        <v>64</v>
      </c>
      <c r="C252" s="324" t="s">
        <v>93</v>
      </c>
      <c r="D252" s="323"/>
      <c r="E252" s="87">
        <v>3</v>
      </c>
      <c r="F252" s="93" t="s">
        <v>66</v>
      </c>
      <c r="G252" s="89">
        <v>974090333</v>
      </c>
      <c r="H252" s="90" t="s">
        <v>94</v>
      </c>
      <c r="I252" s="91">
        <v>30</v>
      </c>
      <c r="J252" s="92">
        <f t="shared" si="77"/>
        <v>30</v>
      </c>
      <c r="K252" s="85"/>
      <c r="L252" s="85"/>
      <c r="M252" s="85" t="s">
        <v>86</v>
      </c>
      <c r="N252" s="85"/>
      <c r="O252" s="85" t="s">
        <v>86</v>
      </c>
      <c r="P252" s="85" t="s">
        <v>86</v>
      </c>
      <c r="Q252" s="85"/>
      <c r="R252" s="85"/>
      <c r="S252" s="85"/>
      <c r="T252" s="85"/>
      <c r="U252" s="85"/>
      <c r="V252" s="85"/>
      <c r="W252" s="85"/>
      <c r="X252" s="85"/>
      <c r="Y252" s="85"/>
      <c r="Z252" s="85"/>
    </row>
    <row r="253" spans="1:26" ht="31.5" customHeight="1">
      <c r="A253" s="85"/>
      <c r="B253" s="86" t="s">
        <v>73</v>
      </c>
      <c r="C253" s="324" t="s">
        <v>95</v>
      </c>
      <c r="D253" s="323"/>
      <c r="E253" s="87">
        <v>2</v>
      </c>
      <c r="F253" s="88" t="s">
        <v>74</v>
      </c>
      <c r="G253" s="89">
        <v>774434282</v>
      </c>
      <c r="H253" s="90" t="s">
        <v>96</v>
      </c>
      <c r="I253" s="91">
        <f t="shared" ref="I253:I254" si="78">E253*15</f>
        <v>30</v>
      </c>
      <c r="J253" s="92">
        <f t="shared" si="77"/>
        <v>30</v>
      </c>
      <c r="K253" s="85"/>
      <c r="L253" s="85" t="s">
        <v>86</v>
      </c>
      <c r="M253" s="85"/>
      <c r="N253" s="85"/>
      <c r="O253" s="85"/>
      <c r="P253" s="85"/>
      <c r="Q253" s="85" t="s">
        <v>97</v>
      </c>
      <c r="R253" s="85"/>
      <c r="S253" s="85"/>
      <c r="T253" s="85"/>
      <c r="U253" s="85"/>
      <c r="V253" s="85"/>
      <c r="W253" s="85"/>
      <c r="X253" s="85"/>
      <c r="Y253" s="85"/>
      <c r="Z253" s="85"/>
    </row>
    <row r="254" spans="1:26" ht="31.5" customHeight="1">
      <c r="A254" s="85"/>
      <c r="B254" s="86" t="s">
        <v>70</v>
      </c>
      <c r="C254" s="324" t="s">
        <v>98</v>
      </c>
      <c r="D254" s="323"/>
      <c r="E254" s="87">
        <v>2</v>
      </c>
      <c r="F254" s="88" t="s">
        <v>71</v>
      </c>
      <c r="G254" s="89">
        <v>774291270</v>
      </c>
      <c r="H254" s="90" t="s">
        <v>99</v>
      </c>
      <c r="I254" s="91">
        <f t="shared" si="78"/>
        <v>30</v>
      </c>
      <c r="J254" s="92">
        <f t="shared" si="77"/>
        <v>30</v>
      </c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</row>
    <row r="255" spans="1:26" ht="15.75" customHeight="1"/>
    <row r="256" spans="1:26" ht="15.75" customHeight="1">
      <c r="B256" s="321" t="s">
        <v>100</v>
      </c>
      <c r="C256" s="322"/>
      <c r="D256" s="322"/>
      <c r="E256" s="322"/>
      <c r="F256" s="322"/>
      <c r="G256" s="322"/>
      <c r="H256" s="323"/>
      <c r="I256" s="82"/>
      <c r="J256" s="82"/>
    </row>
    <row r="257" spans="2:8" ht="15.75" customHeight="1">
      <c r="B257" s="94" t="s">
        <v>101</v>
      </c>
      <c r="C257" s="94" t="s">
        <v>102</v>
      </c>
      <c r="D257" s="94" t="s">
        <v>103</v>
      </c>
      <c r="E257" s="94" t="s">
        <v>104</v>
      </c>
      <c r="F257" s="94" t="s">
        <v>105</v>
      </c>
      <c r="G257" s="94" t="s">
        <v>106</v>
      </c>
      <c r="H257" s="94" t="s">
        <v>107</v>
      </c>
    </row>
    <row r="258" spans="2:8" ht="15.75" customHeight="1">
      <c r="B258" s="95">
        <v>1</v>
      </c>
      <c r="C258" s="95">
        <v>29311370172</v>
      </c>
      <c r="D258" s="95" t="s">
        <v>108</v>
      </c>
      <c r="E258" s="95" t="s">
        <v>109</v>
      </c>
      <c r="F258" s="95" t="s">
        <v>110</v>
      </c>
      <c r="G258" s="89">
        <v>967070062</v>
      </c>
      <c r="H258" s="95" t="s">
        <v>111</v>
      </c>
    </row>
    <row r="259" spans="2:8" ht="15.75" customHeight="1">
      <c r="B259" s="95">
        <v>2</v>
      </c>
      <c r="C259" s="95">
        <v>29301370173</v>
      </c>
      <c r="D259" s="95" t="s">
        <v>112</v>
      </c>
      <c r="E259" s="95" t="s">
        <v>113</v>
      </c>
      <c r="F259" s="95" t="s">
        <v>114</v>
      </c>
      <c r="G259" s="89">
        <v>934949916</v>
      </c>
      <c r="H259" s="95" t="s">
        <v>115</v>
      </c>
    </row>
    <row r="260" spans="2:8" ht="15.75" customHeight="1">
      <c r="B260" s="95">
        <v>3</v>
      </c>
      <c r="C260" s="95">
        <v>30301370064</v>
      </c>
      <c r="D260" s="95" t="s">
        <v>116</v>
      </c>
      <c r="E260" s="95" t="s">
        <v>117</v>
      </c>
      <c r="F260" s="95" t="s">
        <v>114</v>
      </c>
      <c r="G260" s="89">
        <v>961791211</v>
      </c>
      <c r="H260" s="95" t="s">
        <v>118</v>
      </c>
    </row>
    <row r="261" spans="2:8" ht="15.75" customHeight="1">
      <c r="B261" s="95">
        <v>4</v>
      </c>
      <c r="C261" s="95">
        <v>30311370065</v>
      </c>
      <c r="D261" s="95" t="s">
        <v>119</v>
      </c>
      <c r="E261" s="95" t="s">
        <v>120</v>
      </c>
      <c r="F261" s="95" t="s">
        <v>110</v>
      </c>
      <c r="G261" s="89">
        <v>859996999</v>
      </c>
      <c r="H261" s="95" t="s">
        <v>121</v>
      </c>
    </row>
    <row r="262" spans="2:8" ht="15.75" customHeight="1">
      <c r="B262" s="95">
        <v>5</v>
      </c>
      <c r="C262" s="95">
        <v>30311370119</v>
      </c>
      <c r="D262" s="95" t="s">
        <v>122</v>
      </c>
      <c r="E262" s="95" t="s">
        <v>123</v>
      </c>
      <c r="F262" s="95" t="s">
        <v>110</v>
      </c>
      <c r="G262" s="89">
        <v>909884607</v>
      </c>
      <c r="H262" s="95" t="s">
        <v>124</v>
      </c>
    </row>
    <row r="263" spans="2:8" ht="15.75" customHeight="1">
      <c r="B263" s="82"/>
      <c r="C263" s="82"/>
      <c r="D263" s="82"/>
      <c r="E263" s="82"/>
      <c r="F263" s="82"/>
      <c r="G263" s="82"/>
      <c r="H263" s="82"/>
    </row>
    <row r="264" spans="2:8" ht="15.75" customHeight="1">
      <c r="B264" s="325" t="s">
        <v>125</v>
      </c>
      <c r="C264" s="322"/>
      <c r="D264" s="322"/>
      <c r="E264" s="322"/>
      <c r="F264" s="323"/>
    </row>
    <row r="265" spans="2:8" ht="15.75" customHeight="1">
      <c r="B265" s="326" t="s">
        <v>126</v>
      </c>
      <c r="C265" s="323"/>
      <c r="D265" s="96" t="s">
        <v>127</v>
      </c>
      <c r="E265" s="97"/>
      <c r="F265" s="98" t="s">
        <v>128</v>
      </c>
    </row>
    <row r="266" spans="2:8" ht="15.75" customHeight="1">
      <c r="B266" s="327" t="s">
        <v>69</v>
      </c>
      <c r="C266" s="323"/>
      <c r="D266" s="99" t="s">
        <v>129</v>
      </c>
      <c r="E266" s="100"/>
      <c r="F266" s="101"/>
    </row>
    <row r="267" spans="2:8" ht="15.75" customHeight="1">
      <c r="B267" s="330" t="s">
        <v>62</v>
      </c>
      <c r="C267" s="323"/>
      <c r="D267" s="102" t="s">
        <v>130</v>
      </c>
      <c r="E267" s="100"/>
      <c r="F267" s="101"/>
    </row>
    <row r="268" spans="2:8" ht="15.75" customHeight="1">
      <c r="B268" s="330" t="s">
        <v>66</v>
      </c>
      <c r="C268" s="323"/>
      <c r="D268" s="102" t="s">
        <v>131</v>
      </c>
      <c r="E268" s="100"/>
      <c r="F268" s="101"/>
    </row>
    <row r="269" spans="2:8" ht="15.75" customHeight="1">
      <c r="B269" s="327" t="s">
        <v>65</v>
      </c>
      <c r="C269" s="323"/>
      <c r="D269" s="331" t="s">
        <v>132</v>
      </c>
      <c r="E269" s="322"/>
      <c r="F269" s="323"/>
    </row>
    <row r="270" spans="2:8" ht="15.75" customHeight="1">
      <c r="B270" s="327" t="s">
        <v>74</v>
      </c>
      <c r="C270" s="323"/>
      <c r="D270" s="332" t="s">
        <v>133</v>
      </c>
      <c r="E270" s="322"/>
      <c r="F270" s="323"/>
    </row>
    <row r="271" spans="2:8" ht="15.75" customHeight="1">
      <c r="B271" s="327" t="s">
        <v>71</v>
      </c>
      <c r="C271" s="323"/>
      <c r="D271" s="103" t="s">
        <v>134</v>
      </c>
      <c r="E271" s="104"/>
      <c r="F271" s="95"/>
    </row>
    <row r="272" spans="2:8" ht="15.75" customHeight="1">
      <c r="B272" s="327"/>
      <c r="C272" s="323"/>
      <c r="D272" s="105"/>
      <c r="E272" s="104"/>
      <c r="F272" s="95"/>
    </row>
    <row r="273" spans="2:6" ht="15.75" customHeight="1">
      <c r="B273" s="327"/>
      <c r="C273" s="323"/>
      <c r="D273" s="105"/>
      <c r="E273" s="104"/>
      <c r="F273" s="95"/>
    </row>
    <row r="274" spans="2:6" ht="15.75" customHeight="1"/>
    <row r="275" spans="2:6" ht="15.75" customHeight="1"/>
    <row r="276" spans="2:6" ht="15.75" customHeight="1"/>
    <row r="277" spans="2:6" ht="15.75" customHeight="1"/>
    <row r="278" spans="2:6" ht="15.75" customHeight="1"/>
    <row r="279" spans="2:6" ht="15.75" customHeight="1"/>
    <row r="280" spans="2:6" ht="15.75" customHeight="1"/>
    <row r="281" spans="2:6" ht="15.75" customHeight="1"/>
    <row r="282" spans="2:6" ht="15.75" customHeight="1"/>
    <row r="283" spans="2:6" ht="15.75" customHeight="1"/>
    <row r="284" spans="2:6" ht="15.75" customHeight="1"/>
    <row r="285" spans="2:6" ht="15.75" customHeight="1"/>
    <row r="286" spans="2:6" ht="15.75" customHeight="1"/>
    <row r="287" spans="2:6" ht="15.75" customHeight="1"/>
    <row r="288" spans="2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mergeCells count="178">
    <mergeCell ref="B271:C271"/>
    <mergeCell ref="B272:C272"/>
    <mergeCell ref="B273:C273"/>
    <mergeCell ref="B267:C267"/>
    <mergeCell ref="B268:C268"/>
    <mergeCell ref="B269:C269"/>
    <mergeCell ref="D269:F269"/>
    <mergeCell ref="B270:C270"/>
    <mergeCell ref="D270:F270"/>
    <mergeCell ref="C253:D253"/>
    <mergeCell ref="C254:D254"/>
    <mergeCell ref="B256:H256"/>
    <mergeCell ref="B264:F264"/>
    <mergeCell ref="B265:C265"/>
    <mergeCell ref="B266:C266"/>
    <mergeCell ref="C247:D247"/>
    <mergeCell ref="C248:D248"/>
    <mergeCell ref="C249:D249"/>
    <mergeCell ref="C250:D250"/>
    <mergeCell ref="C251:D251"/>
    <mergeCell ref="C252:D252"/>
    <mergeCell ref="A234:A242"/>
    <mergeCell ref="B234:B242"/>
    <mergeCell ref="C234:C236"/>
    <mergeCell ref="C237:C239"/>
    <mergeCell ref="C240:C242"/>
    <mergeCell ref="B246:J246"/>
    <mergeCell ref="A222:A230"/>
    <mergeCell ref="B222:B230"/>
    <mergeCell ref="C222:C224"/>
    <mergeCell ref="C225:C227"/>
    <mergeCell ref="C228:C230"/>
    <mergeCell ref="A232:A233"/>
    <mergeCell ref="B232:B233"/>
    <mergeCell ref="C232:C233"/>
    <mergeCell ref="A210:A218"/>
    <mergeCell ref="B210:B218"/>
    <mergeCell ref="C210:C212"/>
    <mergeCell ref="C213:C215"/>
    <mergeCell ref="C216:C218"/>
    <mergeCell ref="A220:A221"/>
    <mergeCell ref="B220:B221"/>
    <mergeCell ref="C220:C221"/>
    <mergeCell ref="A198:A206"/>
    <mergeCell ref="B198:B206"/>
    <mergeCell ref="C198:C200"/>
    <mergeCell ref="C201:C203"/>
    <mergeCell ref="C204:C206"/>
    <mergeCell ref="A208:A209"/>
    <mergeCell ref="B208:B209"/>
    <mergeCell ref="C208:C209"/>
    <mergeCell ref="A186:A194"/>
    <mergeCell ref="B186:B194"/>
    <mergeCell ref="C186:C188"/>
    <mergeCell ref="C189:C191"/>
    <mergeCell ref="C192:C194"/>
    <mergeCell ref="A196:A197"/>
    <mergeCell ref="B196:B197"/>
    <mergeCell ref="C196:C197"/>
    <mergeCell ref="A174:A182"/>
    <mergeCell ref="B174:B182"/>
    <mergeCell ref="C174:C176"/>
    <mergeCell ref="C177:C179"/>
    <mergeCell ref="C180:C182"/>
    <mergeCell ref="A184:A185"/>
    <mergeCell ref="B184:B185"/>
    <mergeCell ref="C184:C185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</mergeCells>
  <conditionalFormatting sqref="D7:J15">
    <cfRule type="cellIs" dxfId="31" priority="1" stopIfTrue="1" operator="equal">
      <formula>"Cảnh báo - lỗi!!"</formula>
    </cfRule>
  </conditionalFormatting>
  <conditionalFormatting sqref="D20:J28">
    <cfRule type="cellIs" dxfId="30" priority="2" stopIfTrue="1" operator="equal">
      <formula>"Cảnh báo - lỗi!!"</formula>
    </cfRule>
  </conditionalFormatting>
  <conditionalFormatting sqref="D33:J41">
    <cfRule type="cellIs" dxfId="29" priority="3" stopIfTrue="1" operator="equal">
      <formula>"Cảnh báo - lỗi!!"</formula>
    </cfRule>
  </conditionalFormatting>
  <conditionalFormatting sqref="D46:J54">
    <cfRule type="cellIs" dxfId="28" priority="4" stopIfTrue="1" operator="equal">
      <formula>"Cảnh báo - lỗi!!"</formula>
    </cfRule>
  </conditionalFormatting>
  <conditionalFormatting sqref="D59:J67">
    <cfRule type="cellIs" dxfId="27" priority="5" stopIfTrue="1" operator="equal">
      <formula>"Cảnh báo - lỗi!!"</formula>
    </cfRule>
  </conditionalFormatting>
  <conditionalFormatting sqref="D72:J80">
    <cfRule type="cellIs" dxfId="26" priority="6" stopIfTrue="1" operator="equal">
      <formula>"Cảnh báo - lỗi!!"</formula>
    </cfRule>
  </conditionalFormatting>
  <conditionalFormatting sqref="D85:J93">
    <cfRule type="cellIs" dxfId="25" priority="7" stopIfTrue="1" operator="equal">
      <formula>"Cảnh báo - lỗi!!"</formula>
    </cfRule>
  </conditionalFormatting>
  <conditionalFormatting sqref="D98:J107">
    <cfRule type="cellIs" dxfId="24" priority="8" stopIfTrue="1" operator="equal">
      <formula>"Cảnh báo - lỗi!!"</formula>
    </cfRule>
  </conditionalFormatting>
  <conditionalFormatting sqref="D111:J120 D156:H158">
    <cfRule type="cellIs" dxfId="23" priority="9" stopIfTrue="1" operator="equal">
      <formula>"Cảnh báo - lỗi!!"</formula>
    </cfRule>
  </conditionalFormatting>
  <conditionalFormatting sqref="D124:J133 E143:E145 F204:F206">
    <cfRule type="cellIs" dxfId="22" priority="10" stopIfTrue="1" operator="equal">
      <formula>"Cảnh báo - lỗi!!"</formula>
    </cfRule>
  </conditionalFormatting>
  <conditionalFormatting sqref="D137:J146 D162:J171 E180:H182 E192:F194 H192:H194 H204:H206 F216:F218 H216:H218">
    <cfRule type="cellIs" dxfId="21" priority="11" stopIfTrue="1" operator="equal">
      <formula>"Cảnh báo - lỗi!!"</formula>
    </cfRule>
  </conditionalFormatting>
  <conditionalFormatting sqref="D150:J159 H168:H170 I198:I200 I210:I212 D228:D230 F228:F230">
    <cfRule type="cellIs" dxfId="20" priority="12" stopIfTrue="1" operator="equal">
      <formula>"Cảnh báo - lỗi!!"</formula>
    </cfRule>
  </conditionalFormatting>
  <conditionalFormatting sqref="D174:J183">
    <cfRule type="cellIs" dxfId="19" priority="13" stopIfTrue="1" operator="equal">
      <formula>"Cảnh báo - lỗi!!"</formula>
    </cfRule>
  </conditionalFormatting>
  <conditionalFormatting sqref="D186:J195">
    <cfRule type="cellIs" dxfId="18" priority="14" stopIfTrue="1" operator="equal">
      <formula>"Cảnh báo - lỗi!!"</formula>
    </cfRule>
  </conditionalFormatting>
  <conditionalFormatting sqref="D198:J207 D216:D218">
    <cfRule type="cellIs" dxfId="17" priority="15" stopIfTrue="1" operator="equal">
      <formula>"Cảnh báo - lỗi!!"</formula>
    </cfRule>
  </conditionalFormatting>
  <conditionalFormatting sqref="D210:J219 D222:J231">
    <cfRule type="cellIs" dxfId="16" priority="16" stopIfTrue="1" operator="equal">
      <formula>"Cảnh báo - lỗi!!"</formula>
    </cfRule>
  </conditionalFormatting>
  <conditionalFormatting sqref="D234:J243">
    <cfRule type="cellIs" dxfId="15" priority="17" stopIfTrue="1" operator="equal">
      <formula>"Cảnh báo - lỗi!!"</formula>
    </cfRule>
  </conditionalFormatting>
  <conditionalFormatting sqref="G143:G145">
    <cfRule type="cellIs" dxfId="14" priority="19" stopIfTrue="1" operator="equal">
      <formula>"Cảnh báo - lỗi!!"</formula>
    </cfRule>
  </conditionalFormatting>
  <dataValidations count="2">
    <dataValidation type="list" allowBlank="1" showErrorMessage="1" sqref="D8:J8 D11:J11 D14:J14 D21:J21 D24:J24 D27:J27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D178:J178 D181:J181 D187:J187 D190:J190 D193:J193 D199:J199 D202:J202 D205:J205 D211:J211 D214:J214 D217:J217 D223:J223 D226:J226 D229:J229 D235:J235 D238:J238 D241:J241" xr:uid="{0D651457-1D52-4F3C-9525-983A93119502}">
      <formula1>$B$266:$B$273</formula1>
    </dataValidation>
    <dataValidation type="list" allowBlank="1" showErrorMessage="1" sqref="D7:J7 D10:J10 D13:J13 D20:J20 D23:J23 D26:J26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 D186:J186 D189:J189 D192:J192 D198:J198 D201:J201 D204:J204 D210:J210 D213:J213 D216:J216 D222:J222 D225:J225 D228:J228 D234:J234 D237:J237 D240:J240" xr:uid="{A43C2E9D-3562-45EB-A805-0CA0071335D0}">
      <formula1>$B$248:$B$254</formula1>
    </dataValidation>
  </dataValidations>
  <hyperlinks>
    <hyperlink ref="A16" location="Google_Sheet_Link_395801544" display="* Xem thông tin cụ thể về địa chỉ phòng học, thông tin giảng viên và học viên phía dưới" xr:uid="{FC7E505F-8EB4-4CA8-87B3-66E4A35ECB5B}"/>
    <hyperlink ref="A29" location="Google_Sheet_Link_395801544" display="* Xem thông tin cụ thể về địa chỉ phòng học, thông tin giảng viên và học viên phía dưới" xr:uid="{29B54BC7-B70C-4BFA-B4AD-288A3287D9FF}"/>
    <hyperlink ref="A42" location="Google_Sheet_Link_395801544" display="* Xem thông tin cụ thể về địa chỉ phòng học, thông tin giảng viên và học viên phía dưới" xr:uid="{71AD038F-55D7-4C82-BDDF-444D29FFFEDF}"/>
    <hyperlink ref="A55" location="Google_Sheet_Link_395801544" display="* Xem thông tin cụ thể về địa chỉ phòng học, thông tin giảng viên và học viên phía dưới" xr:uid="{3E90C7A7-7A48-460C-BA8A-2B082D3CEA2C}"/>
    <hyperlink ref="A68" location="Google_Sheet_Link_395801544" display="* Xem thông tin cụ thể về địa chỉ phòng học, thông tin giảng viên và học viên phía dưới" xr:uid="{4CA69E0E-4F82-4ED9-9FDC-D1F8F738BED9}"/>
    <hyperlink ref="A81" location="Google_Sheet_Link_395801544" display="* Xem thông tin cụ thể về địa chỉ phòng học, thông tin giảng viên và học viên phía dưới" xr:uid="{DFFB4A65-B41C-41F4-87D6-F011631F8CC9}"/>
    <hyperlink ref="A94" location="Google_Sheet_Link_395801544" display="* Xem thông tin cụ thể về địa chỉ phòng học, thông tin giảng viên và học viên phía dưới" xr:uid="{C0F733A6-AE46-44C8-AACB-6802004144AF}"/>
    <hyperlink ref="A107" location="Google_Sheet_Link_395801544" display="* Xem thông tin cụ thể về địa chỉ phòng học, thông tin giảng viên và học viên phía dưới" xr:uid="{6A40E211-EF89-41FE-9F81-8EF982495A83}"/>
    <hyperlink ref="A120" location="Google_Sheet_Link_395801544" display="* Xem thông tin cụ thể về địa chỉ phòng học, thông tin giảng viên và học viên phía dưới" xr:uid="{28CE8FA2-F9F8-48E6-A1B6-6E1E5C4692A6}"/>
    <hyperlink ref="A133" location="Google_Sheet_Link_395801544" display="* Xem thông tin cụ thể về địa chỉ phòng học, thông tin giảng viên và học viên phía dưới" xr:uid="{72882C67-DE30-4DF9-AECF-3A0E85EBAB13}"/>
    <hyperlink ref="A146" location="Google_Sheet_Link_395801544" display="* Xem thông tin cụ thể về địa chỉ phòng học, thông tin giảng viên và học viên phía dưới" xr:uid="{C8D31D8B-7E46-45E4-881F-AD168846EEE1}"/>
    <hyperlink ref="A159" location="Google_Sheet_Link_395801544" display="* Xem thông tin cụ thể về địa chỉ phòng học, thông tin giảng viên và học viên phía dưới" xr:uid="{8C6E9023-AB71-4D4C-ACAA-327409443088}"/>
    <hyperlink ref="A171" location="Google_Sheet_Link_395801544" display="* Xem thông tin cụ thể về địa chỉ phòng học, thông tin giảng viên và học viên phía dưới" xr:uid="{AF3D7D58-28F9-40F9-87ED-35E187AC7C16}"/>
    <hyperlink ref="A183" location="Google_Sheet_Link_395801544" display="* Xem thông tin cụ thể về địa chỉ phòng học, thông tin giảng viên và học viên phía dưới" xr:uid="{B10FBCA3-E98C-49C5-8089-AF8A3BEF6869}"/>
    <hyperlink ref="A195" location="Google_Sheet_Link_395801544" display="* Xem thông tin cụ thể về địa chỉ phòng học, thông tin giảng viên và học viên phía dưới" xr:uid="{73AF82E9-5429-43E6-A0A6-E4112E12B3DA}"/>
    <hyperlink ref="A207" location="Google_Sheet_Link_395801544" display="* Xem thông tin cụ thể về địa chỉ phòng học, thông tin giảng viên và học viên phía dưới" xr:uid="{A0BC31CE-5D50-4EB3-BB03-E2A2193CDA91}"/>
    <hyperlink ref="A219" location="Google_Sheet_Link_395801544" display="* Xem thông tin cụ thể về địa chỉ phòng học, thông tin giảng viên và học viên phía dưới" xr:uid="{F6BA7637-5CAC-4EA0-9FE0-FA66A0145E31}"/>
    <hyperlink ref="A231" location="Google_Sheet_Link_395801544" display="* Xem thông tin cụ thể về địa chỉ phòng học, thông tin giảng viên và học viên phía dưới" xr:uid="{EF9D8314-D6CB-4B2E-B5B5-41EE57C48A58}"/>
    <hyperlink ref="A243" location="Google_Sheet_Link_395801544" display="* Xem thông tin cụ thể về địa chỉ phòng học, thông tin giảng viên và học viên phía dưới" xr:uid="{D2DAC613-4EEF-44AA-97BA-AE17BB5BA4F8}"/>
    <hyperlink ref="D266" r:id="rId1" xr:uid="{B731136B-E2AA-46DF-87BC-D339CB0FFC38}"/>
    <hyperlink ref="D267" r:id="rId2" xr:uid="{6C19CC0D-6D76-4368-88FB-00DCB889BB2E}"/>
    <hyperlink ref="D268" r:id="rId3" xr:uid="{FD7EB68B-09A3-4EE8-A581-850AA95A3F71}"/>
    <hyperlink ref="D269" r:id="rId4" xr:uid="{4C9BA4E0-82DC-4196-8146-1B163558BA79}"/>
    <hyperlink ref="D270" r:id="rId5" xr:uid="{B8E9EEC1-4F44-4E55-B40E-101FC15391AC}"/>
    <hyperlink ref="D271" r:id="rId6" xr:uid="{1BA3C348-94EC-402E-8586-F70211A2E4DA}"/>
  </hyperlinks>
  <pageMargins left="0.7" right="0.7" top="0.75" bottom="0.75" header="0" footer="0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639E5-1147-43C7-844F-B706E3794188}">
  <sheetPr>
    <tabColor theme="6"/>
    <pageSetUpPr fitToPage="1"/>
  </sheetPr>
  <dimension ref="A1:J48"/>
  <sheetViews>
    <sheetView showGridLines="0" zoomScale="55" zoomScaleNormal="55" zoomScaleSheetLayoutView="85" workbookViewId="0">
      <pane ySplit="4" topLeftCell="A8" activePane="bottomLeft" state="frozen"/>
      <selection pane="bottomLeft" activeCell="M32" sqref="M32"/>
    </sheetView>
  </sheetViews>
  <sheetFormatPr defaultColWidth="9.08984375" defaultRowHeight="14"/>
  <cols>
    <col min="1" max="1" width="4.6328125" style="232" bestFit="1" customWidth="1"/>
    <col min="2" max="2" width="20.90625" style="262" customWidth="1"/>
    <col min="3" max="3" width="15.6328125" style="232" customWidth="1"/>
    <col min="4" max="4" width="31.90625" style="234" customWidth="1"/>
    <col min="5" max="6" width="30.08984375" style="234" customWidth="1"/>
    <col min="7" max="7" width="30.08984375" style="234" bestFit="1" customWidth="1"/>
    <col min="8" max="8" width="3" style="235" customWidth="1"/>
    <col min="9" max="10" width="9.08984375" style="235" customWidth="1"/>
    <col min="11" max="16384" width="9.08984375" style="235"/>
  </cols>
  <sheetData>
    <row r="1" spans="1:7" s="231" customFormat="1" ht="27" customHeight="1">
      <c r="A1" s="354" t="s">
        <v>39</v>
      </c>
      <c r="B1" s="354"/>
      <c r="C1" s="354"/>
      <c r="D1" s="355" t="s">
        <v>197</v>
      </c>
      <c r="E1" s="355"/>
      <c r="F1" s="355"/>
      <c r="G1" s="355"/>
    </row>
    <row r="2" spans="1:7" s="231" customFormat="1" ht="31.5" customHeight="1">
      <c r="A2" s="356" t="s">
        <v>198</v>
      </c>
      <c r="B2" s="356"/>
      <c r="C2" s="356"/>
      <c r="D2" s="357" t="str">
        <f>"Tuần 41 (Từ ngày: "&amp;TEXT($B$7,"DD/MM/YYY")&amp;" Đến ngày: "&amp;TEXT($B$40,"DD/MM/YYYY")&amp;")"</f>
        <v>Tuần 41 (Từ ngày: 26/05/2025 Đến ngày: 01/06/2025)</v>
      </c>
      <c r="E2" s="357"/>
      <c r="F2" s="357"/>
      <c r="G2" s="357"/>
    </row>
    <row r="3" spans="1:7" ht="12" customHeight="1">
      <c r="B3" s="233"/>
    </row>
    <row r="4" spans="1:7" s="239" customFormat="1" ht="30.65" customHeight="1">
      <c r="A4" s="236" t="s">
        <v>41</v>
      </c>
      <c r="B4" s="237" t="s">
        <v>199</v>
      </c>
      <c r="C4" s="238" t="s">
        <v>200</v>
      </c>
      <c r="D4" s="238" t="s">
        <v>201</v>
      </c>
      <c r="E4" s="238" t="s">
        <v>202</v>
      </c>
      <c r="F4" s="238" t="s">
        <v>203</v>
      </c>
      <c r="G4" s="238" t="s">
        <v>204</v>
      </c>
    </row>
    <row r="5" spans="1:7" s="243" customFormat="1" ht="17.149999999999999" customHeight="1">
      <c r="A5" s="240"/>
      <c r="B5" s="241"/>
      <c r="C5" s="348" t="s">
        <v>205</v>
      </c>
      <c r="D5" s="242"/>
      <c r="E5" s="242"/>
      <c r="F5" s="242"/>
      <c r="G5" s="242"/>
    </row>
    <row r="6" spans="1:7" s="247" customFormat="1" ht="13.75" customHeight="1">
      <c r="A6" s="244">
        <v>1</v>
      </c>
      <c r="B6" s="245" t="s">
        <v>17</v>
      </c>
      <c r="C6" s="349"/>
      <c r="D6" s="246"/>
      <c r="E6" s="246"/>
      <c r="F6" s="246"/>
      <c r="G6" s="246"/>
    </row>
    <row r="7" spans="1:7" s="243" customFormat="1" ht="1.25" customHeight="1">
      <c r="A7" s="248"/>
      <c r="B7" s="249">
        <v>45803</v>
      </c>
      <c r="C7" s="350"/>
      <c r="D7" s="250"/>
      <c r="E7" s="250"/>
      <c r="F7" s="250"/>
      <c r="G7" s="250"/>
    </row>
    <row r="8" spans="1:7" s="243" customFormat="1" ht="17.149999999999999" customHeight="1">
      <c r="A8" s="240"/>
      <c r="B8" s="241"/>
      <c r="C8" s="348" t="s">
        <v>205</v>
      </c>
      <c r="D8" s="242"/>
      <c r="E8" s="242"/>
      <c r="F8" s="242"/>
      <c r="G8" s="242"/>
    </row>
    <row r="9" spans="1:7" s="247" customFormat="1" ht="12" customHeight="1">
      <c r="A9" s="244">
        <v>2</v>
      </c>
      <c r="B9" s="245" t="s">
        <v>24</v>
      </c>
      <c r="C9" s="349"/>
      <c r="D9" s="246"/>
      <c r="E9" s="246"/>
      <c r="F9" s="246"/>
      <c r="G9" s="246"/>
    </row>
    <row r="10" spans="1:7" s="247" customFormat="1" ht="3" hidden="1" customHeight="1">
      <c r="A10" s="248"/>
      <c r="B10" s="249">
        <f>B7+1</f>
        <v>45804</v>
      </c>
      <c r="C10" s="350"/>
      <c r="D10" s="250"/>
      <c r="E10" s="250"/>
      <c r="F10" s="250"/>
      <c r="G10" s="250"/>
    </row>
    <row r="11" spans="1:7" s="243" customFormat="1" ht="17.149999999999999" customHeight="1">
      <c r="A11" s="240"/>
      <c r="B11" s="241"/>
      <c r="C11" s="348" t="s">
        <v>205</v>
      </c>
      <c r="D11" s="242"/>
      <c r="E11" s="242"/>
      <c r="F11" s="242"/>
      <c r="G11" s="242"/>
    </row>
    <row r="12" spans="1:7" s="247" customFormat="1" ht="11.4" customHeight="1">
      <c r="A12" s="244">
        <v>3</v>
      </c>
      <c r="B12" s="245" t="s">
        <v>206</v>
      </c>
      <c r="C12" s="349"/>
      <c r="D12" s="246"/>
      <c r="E12" s="246"/>
      <c r="F12" s="246"/>
      <c r="G12" s="246"/>
    </row>
    <row r="13" spans="1:7" s="247" customFormat="1" ht="16.75" hidden="1" customHeight="1">
      <c r="A13" s="248"/>
      <c r="B13" s="249">
        <f>B10+1</f>
        <v>45805</v>
      </c>
      <c r="C13" s="350"/>
      <c r="D13" s="250"/>
      <c r="E13" s="250"/>
      <c r="F13" s="250"/>
      <c r="G13" s="250"/>
    </row>
    <row r="14" spans="1:7" s="243" customFormat="1" ht="17.149999999999999" customHeight="1">
      <c r="A14" s="240"/>
      <c r="B14" s="241"/>
      <c r="C14" s="348" t="s">
        <v>205</v>
      </c>
      <c r="D14" s="251"/>
      <c r="E14" s="251"/>
      <c r="F14" s="251"/>
      <c r="G14" s="251"/>
    </row>
    <row r="15" spans="1:7" s="247" customFormat="1" ht="9" customHeight="1">
      <c r="A15" s="244">
        <v>4</v>
      </c>
      <c r="B15" s="245" t="s">
        <v>207</v>
      </c>
      <c r="C15" s="349"/>
      <c r="D15" s="252"/>
      <c r="E15" s="252"/>
      <c r="F15" s="252"/>
      <c r="G15" s="252"/>
    </row>
    <row r="16" spans="1:7" s="247" customFormat="1" ht="2.4" hidden="1" customHeight="1">
      <c r="A16" s="248"/>
      <c r="B16" s="249">
        <f>B13+1</f>
        <v>45806</v>
      </c>
      <c r="C16" s="350"/>
      <c r="D16" s="250"/>
      <c r="E16" s="250"/>
      <c r="F16" s="250"/>
      <c r="G16" s="250"/>
    </row>
    <row r="17" spans="1:10" s="247" customFormat="1" ht="15.65" customHeight="1">
      <c r="A17" s="344">
        <v>5</v>
      </c>
      <c r="B17" s="253"/>
      <c r="C17" s="351" t="s">
        <v>208</v>
      </c>
      <c r="D17" s="251"/>
      <c r="E17" s="251"/>
      <c r="F17" s="251"/>
      <c r="G17" s="251"/>
    </row>
    <row r="18" spans="1:10" s="247" customFormat="1" ht="10.75" hidden="1" customHeight="1">
      <c r="A18" s="333"/>
      <c r="B18" s="254"/>
      <c r="C18" s="352"/>
      <c r="D18" s="255"/>
      <c r="E18" s="255"/>
      <c r="F18" s="255"/>
      <c r="G18" s="255"/>
    </row>
    <row r="19" spans="1:10" s="247" customFormat="1" ht="13.25" customHeight="1">
      <c r="A19" s="333"/>
      <c r="B19" s="245"/>
      <c r="C19" s="353"/>
      <c r="D19" s="250"/>
      <c r="E19" s="250"/>
      <c r="F19" s="250"/>
      <c r="G19" s="250"/>
    </row>
    <row r="20" spans="1:10" s="247" customFormat="1" ht="16.75" customHeight="1">
      <c r="A20" s="333"/>
      <c r="B20" s="254"/>
      <c r="C20" s="334"/>
      <c r="D20" s="251"/>
      <c r="E20" s="251"/>
      <c r="F20" s="251"/>
      <c r="G20" s="251"/>
    </row>
    <row r="21" spans="1:10" s="247" customFormat="1" ht="18.649999999999999" customHeight="1">
      <c r="A21" s="333"/>
      <c r="B21" s="254"/>
      <c r="C21" s="335"/>
      <c r="D21" s="252"/>
      <c r="E21" s="252"/>
      <c r="F21" s="252"/>
      <c r="G21" s="252"/>
      <c r="I21" s="247" t="s">
        <v>209</v>
      </c>
      <c r="J21" s="247" t="s">
        <v>210</v>
      </c>
    </row>
    <row r="22" spans="1:10" s="247" customFormat="1" ht="23.4" customHeight="1">
      <c r="A22" s="333"/>
      <c r="B22" s="245" t="s">
        <v>32</v>
      </c>
      <c r="C22" s="336"/>
      <c r="D22" s="250"/>
      <c r="E22" s="250"/>
      <c r="F22" s="250"/>
      <c r="G22" s="250"/>
      <c r="I22" s="247">
        <v>20</v>
      </c>
      <c r="J22" s="247">
        <v>31</v>
      </c>
    </row>
    <row r="23" spans="1:10" s="243" customFormat="1" ht="17.149999999999999" customHeight="1">
      <c r="A23" s="333"/>
      <c r="B23" s="337">
        <f>B16+1</f>
        <v>45807</v>
      </c>
      <c r="C23" s="341" t="s">
        <v>211</v>
      </c>
      <c r="D23" s="251" t="s">
        <v>212</v>
      </c>
      <c r="E23" s="251" t="s">
        <v>212</v>
      </c>
      <c r="F23" s="251" t="s">
        <v>212</v>
      </c>
      <c r="G23" s="251" t="s">
        <v>212</v>
      </c>
    </row>
    <row r="24" spans="1:10" s="247" customFormat="1" ht="17.149999999999999" customHeight="1">
      <c r="A24" s="333"/>
      <c r="B24" s="337"/>
      <c r="C24" s="342"/>
      <c r="D24" s="252" t="s">
        <v>213</v>
      </c>
      <c r="E24" s="252" t="s">
        <v>213</v>
      </c>
      <c r="F24" s="252" t="s">
        <v>213</v>
      </c>
      <c r="G24" s="252" t="s">
        <v>213</v>
      </c>
      <c r="H24" s="247">
        <v>3</v>
      </c>
      <c r="J24" s="247">
        <v>3</v>
      </c>
    </row>
    <row r="25" spans="1:10" s="247" customFormat="1" ht="17.149999999999999" customHeight="1">
      <c r="A25" s="339"/>
      <c r="B25" s="338"/>
      <c r="C25" s="343"/>
      <c r="D25" s="250" t="s">
        <v>214</v>
      </c>
      <c r="E25" s="250" t="s">
        <v>214</v>
      </c>
      <c r="F25" s="250" t="s">
        <v>214</v>
      </c>
      <c r="G25" s="250" t="s">
        <v>214</v>
      </c>
    </row>
    <row r="26" spans="1:10" s="247" customFormat="1" ht="17.149999999999999" customHeight="1">
      <c r="A26" s="244"/>
      <c r="B26" s="254"/>
      <c r="C26" s="341" t="s">
        <v>224</v>
      </c>
      <c r="D26" s="251" t="s">
        <v>212</v>
      </c>
      <c r="E26" s="251" t="s">
        <v>212</v>
      </c>
      <c r="F26" s="251" t="s">
        <v>212</v>
      </c>
      <c r="G26" s="251" t="s">
        <v>212</v>
      </c>
    </row>
    <row r="27" spans="1:10" s="247" customFormat="1" ht="17.149999999999999" customHeight="1">
      <c r="A27" s="244"/>
      <c r="B27" s="254"/>
      <c r="C27" s="342"/>
      <c r="D27" s="256" t="s">
        <v>223</v>
      </c>
      <c r="E27" s="256" t="s">
        <v>223</v>
      </c>
      <c r="F27" s="256" t="s">
        <v>223</v>
      </c>
      <c r="G27" s="256" t="s">
        <v>223</v>
      </c>
      <c r="H27" s="247">
        <v>4</v>
      </c>
      <c r="J27" s="247">
        <v>4</v>
      </c>
    </row>
    <row r="28" spans="1:10" s="247" customFormat="1" ht="17.149999999999999" customHeight="1">
      <c r="A28" s="244"/>
      <c r="B28" s="245"/>
      <c r="C28" s="343"/>
      <c r="D28" s="250" t="s">
        <v>214</v>
      </c>
      <c r="E28" s="250" t="s">
        <v>214</v>
      </c>
      <c r="F28" s="250" t="s">
        <v>214</v>
      </c>
      <c r="G28" s="250" t="s">
        <v>214</v>
      </c>
    </row>
    <row r="29" spans="1:10" s="247" customFormat="1" ht="17.149999999999999" customHeight="1">
      <c r="A29" s="244"/>
      <c r="B29" s="254"/>
      <c r="C29" s="334" t="s">
        <v>216</v>
      </c>
      <c r="D29" s="251" t="s">
        <v>212</v>
      </c>
      <c r="E29" s="251" t="s">
        <v>212</v>
      </c>
      <c r="F29" s="251" t="s">
        <v>212</v>
      </c>
      <c r="G29" s="251" t="s">
        <v>212</v>
      </c>
    </row>
    <row r="30" spans="1:10" s="247" customFormat="1" ht="17.149999999999999" customHeight="1">
      <c r="A30" s="244"/>
      <c r="B30" s="254"/>
      <c r="C30" s="335"/>
      <c r="D30" s="256" t="s">
        <v>223</v>
      </c>
      <c r="E30" s="256" t="s">
        <v>223</v>
      </c>
      <c r="F30" s="256" t="s">
        <v>223</v>
      </c>
      <c r="G30" s="256" t="s">
        <v>223</v>
      </c>
      <c r="H30" s="247">
        <v>4</v>
      </c>
      <c r="J30" s="247">
        <v>4</v>
      </c>
    </row>
    <row r="31" spans="1:10" s="247" customFormat="1" ht="17.149999999999999" customHeight="1">
      <c r="A31" s="244"/>
      <c r="B31" s="245" t="s">
        <v>35</v>
      </c>
      <c r="C31" s="336"/>
      <c r="D31" s="250" t="s">
        <v>214</v>
      </c>
      <c r="E31" s="250" t="s">
        <v>214</v>
      </c>
      <c r="F31" s="250" t="s">
        <v>214</v>
      </c>
      <c r="G31" s="250" t="s">
        <v>214</v>
      </c>
    </row>
    <row r="32" spans="1:10" s="243" customFormat="1" ht="17.149999999999999" customHeight="1">
      <c r="A32" s="244">
        <v>6</v>
      </c>
      <c r="B32" s="337">
        <f>B23+1</f>
        <v>45808</v>
      </c>
      <c r="C32" s="334" t="s">
        <v>211</v>
      </c>
      <c r="D32" s="251" t="s">
        <v>212</v>
      </c>
      <c r="E32" s="251" t="s">
        <v>212</v>
      </c>
      <c r="F32" s="251" t="s">
        <v>212</v>
      </c>
      <c r="G32" s="251" t="s">
        <v>212</v>
      </c>
    </row>
    <row r="33" spans="1:10" s="247" customFormat="1" ht="17.149999999999999" customHeight="1">
      <c r="A33" s="257"/>
      <c r="B33" s="337"/>
      <c r="C33" s="335"/>
      <c r="D33" s="252" t="s">
        <v>213</v>
      </c>
      <c r="E33" s="252" t="s">
        <v>213</v>
      </c>
      <c r="F33" s="252" t="s">
        <v>213</v>
      </c>
      <c r="G33" s="252" t="s">
        <v>213</v>
      </c>
      <c r="H33" s="247">
        <v>3</v>
      </c>
      <c r="J33" s="247">
        <v>3</v>
      </c>
    </row>
    <row r="34" spans="1:10" s="247" customFormat="1" ht="17.149999999999999" customHeight="1">
      <c r="A34" s="258"/>
      <c r="B34" s="338"/>
      <c r="C34" s="336"/>
      <c r="D34" s="250" t="s">
        <v>214</v>
      </c>
      <c r="E34" s="250" t="s">
        <v>214</v>
      </c>
      <c r="F34" s="250" t="s">
        <v>214</v>
      </c>
      <c r="G34" s="250" t="s">
        <v>214</v>
      </c>
    </row>
    <row r="35" spans="1:10" s="243" customFormat="1" ht="17.149999999999999" customHeight="1">
      <c r="A35" s="344"/>
      <c r="B35" s="241"/>
      <c r="C35" s="345" t="s">
        <v>215</v>
      </c>
      <c r="D35" s="251" t="s">
        <v>217</v>
      </c>
      <c r="E35" s="251" t="s">
        <v>217</v>
      </c>
      <c r="F35" s="251" t="s">
        <v>217</v>
      </c>
      <c r="G35" s="251" t="s">
        <v>217</v>
      </c>
    </row>
    <row r="36" spans="1:10" s="247" customFormat="1" ht="17.149999999999999" customHeight="1">
      <c r="A36" s="333"/>
      <c r="B36" s="245"/>
      <c r="C36" s="346"/>
      <c r="D36" s="252" t="s">
        <v>213</v>
      </c>
      <c r="E36" s="252" t="s">
        <v>213</v>
      </c>
      <c r="F36" s="252" t="s">
        <v>213</v>
      </c>
      <c r="G36" s="252" t="s">
        <v>213</v>
      </c>
      <c r="H36" s="247">
        <v>4</v>
      </c>
      <c r="I36" s="247">
        <v>3</v>
      </c>
    </row>
    <row r="37" spans="1:10" s="247" customFormat="1" ht="17.149999999999999" customHeight="1">
      <c r="A37" s="333"/>
      <c r="B37" s="254"/>
      <c r="C37" s="347"/>
      <c r="D37" s="250" t="s">
        <v>218</v>
      </c>
      <c r="E37" s="250" t="s">
        <v>218</v>
      </c>
      <c r="F37" s="250" t="s">
        <v>218</v>
      </c>
      <c r="G37" s="250" t="s">
        <v>218</v>
      </c>
    </row>
    <row r="38" spans="1:10" s="243" customFormat="1" ht="17.149999999999999" customHeight="1">
      <c r="A38" s="333">
        <v>7</v>
      </c>
      <c r="B38" s="259"/>
      <c r="C38" s="334" t="s">
        <v>216</v>
      </c>
      <c r="D38" s="251" t="s">
        <v>217</v>
      </c>
      <c r="E38" s="251" t="s">
        <v>217</v>
      </c>
      <c r="F38" s="251" t="s">
        <v>217</v>
      </c>
      <c r="G38" s="251" t="s">
        <v>217</v>
      </c>
    </row>
    <row r="39" spans="1:10" s="247" customFormat="1" ht="17.149999999999999" customHeight="1">
      <c r="A39" s="333"/>
      <c r="B39" s="245" t="s">
        <v>49</v>
      </c>
      <c r="C39" s="335"/>
      <c r="D39" s="252" t="s">
        <v>213</v>
      </c>
      <c r="E39" s="252" t="s">
        <v>213</v>
      </c>
      <c r="F39" s="252" t="s">
        <v>213</v>
      </c>
      <c r="G39" s="252" t="s">
        <v>213</v>
      </c>
      <c r="H39" s="247">
        <v>4</v>
      </c>
      <c r="I39" s="247">
        <v>4</v>
      </c>
    </row>
    <row r="40" spans="1:10" s="247" customFormat="1" ht="17.149999999999999" customHeight="1">
      <c r="A40" s="333"/>
      <c r="B40" s="337">
        <f>B32+1</f>
        <v>45809</v>
      </c>
      <c r="C40" s="336"/>
      <c r="D40" s="250" t="s">
        <v>218</v>
      </c>
      <c r="E40" s="250" t="s">
        <v>218</v>
      </c>
      <c r="F40" s="250" t="s">
        <v>218</v>
      </c>
      <c r="G40" s="250" t="s">
        <v>218</v>
      </c>
    </row>
    <row r="41" spans="1:10" s="243" customFormat="1" ht="17.149999999999999" customHeight="1">
      <c r="A41" s="333"/>
      <c r="B41" s="337"/>
      <c r="C41" s="335" t="s">
        <v>211</v>
      </c>
      <c r="D41" s="251" t="s">
        <v>217</v>
      </c>
      <c r="E41" s="251" t="s">
        <v>217</v>
      </c>
      <c r="F41" s="251" t="s">
        <v>217</v>
      </c>
      <c r="G41" s="251" t="s">
        <v>217</v>
      </c>
    </row>
    <row r="42" spans="1:10" s="247" customFormat="1" ht="17.149999999999999" customHeight="1">
      <c r="A42" s="333"/>
      <c r="B42" s="337"/>
      <c r="C42" s="335"/>
      <c r="D42" s="252" t="s">
        <v>213</v>
      </c>
      <c r="E42" s="252" t="s">
        <v>213</v>
      </c>
      <c r="F42" s="252" t="s">
        <v>213</v>
      </c>
      <c r="G42" s="252" t="s">
        <v>213</v>
      </c>
      <c r="H42" s="247">
        <v>3</v>
      </c>
      <c r="I42" s="247">
        <v>3</v>
      </c>
    </row>
    <row r="43" spans="1:10" s="247" customFormat="1" ht="17.149999999999999" customHeight="1">
      <c r="A43" s="339"/>
      <c r="B43" s="338"/>
      <c r="C43" s="336"/>
      <c r="D43" s="250" t="s">
        <v>218</v>
      </c>
      <c r="E43" s="250" t="s">
        <v>218</v>
      </c>
      <c r="F43" s="250" t="s">
        <v>218</v>
      </c>
      <c r="G43" s="250" t="s">
        <v>218</v>
      </c>
    </row>
    <row r="45" spans="1:10">
      <c r="B45" s="233" t="s">
        <v>219</v>
      </c>
      <c r="H45" s="235">
        <f>SUM(H17:H42)</f>
        <v>25</v>
      </c>
      <c r="I45" s="235">
        <f>SUM(I17:I42)</f>
        <v>30</v>
      </c>
      <c r="J45" s="235">
        <f>SUM(J17:J42)</f>
        <v>45</v>
      </c>
    </row>
    <row r="46" spans="1:10">
      <c r="B46" s="233" t="s">
        <v>220</v>
      </c>
      <c r="C46" s="260"/>
    </row>
    <row r="47" spans="1:10" ht="27.65" customHeight="1">
      <c r="B47" s="261" t="s">
        <v>221</v>
      </c>
    </row>
    <row r="48" spans="1:10" ht="13.75" customHeight="1">
      <c r="B48" s="340" t="s">
        <v>222</v>
      </c>
      <c r="C48" s="340"/>
    </row>
  </sheetData>
  <mergeCells count="25">
    <mergeCell ref="C8:C10"/>
    <mergeCell ref="A1:C1"/>
    <mergeCell ref="D1:G1"/>
    <mergeCell ref="A2:C2"/>
    <mergeCell ref="D2:G2"/>
    <mergeCell ref="C5:C7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B48:C48"/>
    <mergeCell ref="C26:C28"/>
    <mergeCell ref="C29:C31"/>
    <mergeCell ref="B32:B34"/>
    <mergeCell ref="C32:C34"/>
    <mergeCell ref="A38:A40"/>
    <mergeCell ref="C38:C40"/>
    <mergeCell ref="B40:B43"/>
    <mergeCell ref="A41:A43"/>
    <mergeCell ref="C41:C43"/>
  </mergeCells>
  <pageMargins left="0.7" right="0.7" top="0.75" bottom="0.75" header="0.3" footer="0.3"/>
  <pageSetup paperSize="9" scale="4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CBB7-B491-4C84-AF08-E38F60DDA505}">
  <sheetPr>
    <pageSetUpPr fitToPage="1"/>
  </sheetPr>
  <dimension ref="A1:I60"/>
  <sheetViews>
    <sheetView topLeftCell="C1" zoomScale="85" zoomScaleNormal="85" zoomScaleSheetLayoutView="55" workbookViewId="0">
      <selection activeCell="D64" sqref="D64"/>
    </sheetView>
  </sheetViews>
  <sheetFormatPr defaultColWidth="10.1796875" defaultRowHeight="13"/>
  <cols>
    <col min="1" max="1" width="3" style="131" customWidth="1"/>
    <col min="2" max="2" width="12.453125" style="131" customWidth="1"/>
    <col min="3" max="3" width="29.7265625" style="131" customWidth="1"/>
    <col min="4" max="4" width="28" style="131" customWidth="1"/>
    <col min="5" max="5" width="29.26953125" style="131" customWidth="1"/>
    <col min="6" max="6" width="22" style="131" customWidth="1"/>
    <col min="7" max="7" width="28.81640625" style="131" customWidth="1"/>
    <col min="8" max="8" width="27.54296875" style="131" customWidth="1"/>
    <col min="9" max="9" width="27.453125" style="131" customWidth="1"/>
    <col min="10" max="16384" width="10.1796875" style="131"/>
  </cols>
  <sheetData>
    <row r="1" spans="1:9" s="115" customFormat="1" ht="20.149999999999999" customHeight="1">
      <c r="A1" s="284" t="s">
        <v>39</v>
      </c>
      <c r="B1" s="284"/>
      <c r="C1" s="284"/>
      <c r="D1" s="285" t="s">
        <v>53</v>
      </c>
      <c r="E1" s="285"/>
      <c r="F1" s="285"/>
      <c r="G1" s="285"/>
      <c r="H1" s="285"/>
      <c r="I1" s="285"/>
    </row>
    <row r="2" spans="1:9" s="115" customFormat="1" ht="20.149999999999999" customHeight="1" thickBot="1">
      <c r="A2" s="358" t="s">
        <v>225</v>
      </c>
      <c r="B2" s="358"/>
      <c r="C2" s="358"/>
      <c r="F2" s="359" t="s">
        <v>226</v>
      </c>
      <c r="G2" s="359"/>
      <c r="H2" s="359"/>
    </row>
    <row r="3" spans="1:9" ht="14" hidden="1" thickTop="1" thickBot="1">
      <c r="A3" s="280" t="s">
        <v>41</v>
      </c>
      <c r="B3" s="282" t="s">
        <v>42</v>
      </c>
      <c r="C3" s="360">
        <v>45600</v>
      </c>
      <c r="D3" s="360">
        <f t="shared" ref="D3:I3" si="0">C3+1</f>
        <v>45601</v>
      </c>
      <c r="E3" s="360">
        <f t="shared" si="0"/>
        <v>45602</v>
      </c>
      <c r="F3" s="360">
        <f t="shared" si="0"/>
        <v>45603</v>
      </c>
      <c r="G3" s="360">
        <f t="shared" si="0"/>
        <v>45604</v>
      </c>
      <c r="H3" s="360">
        <f t="shared" si="0"/>
        <v>45605</v>
      </c>
      <c r="I3" s="361">
        <f t="shared" si="0"/>
        <v>45606</v>
      </c>
    </row>
    <row r="4" spans="1:9" ht="13.5" hidden="1" thickBot="1">
      <c r="A4" s="281"/>
      <c r="B4" s="283"/>
      <c r="C4" s="148" t="s">
        <v>43</v>
      </c>
      <c r="D4" s="148" t="s">
        <v>44</v>
      </c>
      <c r="E4" s="148" t="s">
        <v>45</v>
      </c>
      <c r="F4" s="148" t="s">
        <v>46</v>
      </c>
      <c r="G4" s="148" t="s">
        <v>47</v>
      </c>
      <c r="H4" s="148" t="s">
        <v>48</v>
      </c>
      <c r="I4" s="149" t="s">
        <v>49</v>
      </c>
    </row>
    <row r="5" spans="1:9" ht="12.75" hidden="1" customHeight="1">
      <c r="A5" s="272">
        <v>1</v>
      </c>
      <c r="B5" s="275" t="s">
        <v>50</v>
      </c>
      <c r="C5" s="150"/>
      <c r="D5" s="151"/>
      <c r="E5" s="150"/>
      <c r="F5" s="150"/>
      <c r="G5" s="150"/>
      <c r="H5" s="150"/>
      <c r="I5" s="161"/>
    </row>
    <row r="6" spans="1:9" ht="13.5" hidden="1" thickBot="1">
      <c r="A6" s="273"/>
      <c r="B6" s="276"/>
      <c r="C6" s="153"/>
      <c r="D6" s="154"/>
      <c r="E6" s="153"/>
      <c r="F6" s="155"/>
      <c r="G6" s="153"/>
      <c r="H6" s="153"/>
      <c r="I6" s="153"/>
    </row>
    <row r="7" spans="1:9" ht="13.5" hidden="1" thickBot="1">
      <c r="A7" s="274"/>
      <c r="B7" s="277"/>
      <c r="C7" s="157"/>
      <c r="D7" s="158"/>
      <c r="E7" s="157"/>
      <c r="F7" s="158"/>
      <c r="G7" s="157"/>
      <c r="H7" s="157"/>
      <c r="I7" s="157"/>
    </row>
    <row r="8" spans="1:9" ht="13.5" hidden="1" thickBot="1">
      <c r="A8" s="272">
        <v>2</v>
      </c>
      <c r="B8" s="275" t="s">
        <v>51</v>
      </c>
      <c r="C8" s="150"/>
      <c r="D8" s="151"/>
      <c r="E8" s="150"/>
      <c r="F8" s="150"/>
      <c r="G8" s="150"/>
      <c r="H8" s="362" t="s">
        <v>227</v>
      </c>
      <c r="I8" s="161"/>
    </row>
    <row r="9" spans="1:9" ht="17.25" hidden="1" customHeight="1">
      <c r="A9" s="273"/>
      <c r="B9" s="276"/>
      <c r="C9" s="153"/>
      <c r="D9" s="154"/>
      <c r="E9" s="153"/>
      <c r="F9" s="155"/>
      <c r="G9" s="153"/>
      <c r="H9" s="363" t="s">
        <v>228</v>
      </c>
      <c r="I9" s="153"/>
    </row>
    <row r="10" spans="1:9" ht="13.5" hidden="1" thickBot="1">
      <c r="A10" s="274"/>
      <c r="B10" s="277"/>
      <c r="C10" s="157"/>
      <c r="D10" s="158"/>
      <c r="E10" s="157"/>
      <c r="F10" s="158"/>
      <c r="G10" s="157"/>
      <c r="H10" s="364" t="s">
        <v>229</v>
      </c>
      <c r="I10" s="157"/>
    </row>
    <row r="11" spans="1:9" ht="24" hidden="1" customHeight="1" thickTop="1">
      <c r="A11" s="272">
        <v>3</v>
      </c>
      <c r="B11" s="275" t="s">
        <v>52</v>
      </c>
      <c r="C11" s="150"/>
      <c r="D11" s="150"/>
      <c r="E11" s="150"/>
      <c r="F11" s="150"/>
      <c r="G11" s="150"/>
      <c r="H11" s="362" t="s">
        <v>227</v>
      </c>
      <c r="I11" s="161"/>
    </row>
    <row r="12" spans="1:9" ht="18" hidden="1" customHeight="1">
      <c r="A12" s="273"/>
      <c r="B12" s="276"/>
      <c r="C12" s="153"/>
      <c r="D12" s="153"/>
      <c r="E12" s="153"/>
      <c r="F12" s="153"/>
      <c r="G12" s="153"/>
      <c r="H12" s="363" t="s">
        <v>228</v>
      </c>
      <c r="I12" s="153"/>
    </row>
    <row r="13" spans="1:9" ht="13.5" hidden="1" thickBot="1">
      <c r="A13" s="278"/>
      <c r="B13" s="279"/>
      <c r="C13" s="365"/>
      <c r="D13" s="365"/>
      <c r="E13" s="365"/>
      <c r="F13" s="365"/>
      <c r="G13" s="365"/>
      <c r="H13" s="364" t="s">
        <v>229</v>
      </c>
      <c r="I13" s="365"/>
    </row>
    <row r="14" spans="1:9" s="115" customFormat="1" ht="16" hidden="1" thickBot="1">
      <c r="A14" s="116"/>
      <c r="B14" s="116"/>
      <c r="C14" s="117"/>
      <c r="D14" s="117"/>
      <c r="E14" s="117"/>
      <c r="F14" s="117"/>
      <c r="G14" s="118"/>
      <c r="H14" s="118"/>
      <c r="I14" s="118"/>
    </row>
    <row r="15" spans="1:9" ht="14" hidden="1" thickTop="1" thickBot="1">
      <c r="A15" s="280" t="s">
        <v>41</v>
      </c>
      <c r="B15" s="282" t="s">
        <v>42</v>
      </c>
      <c r="C15" s="360">
        <v>45607</v>
      </c>
      <c r="D15" s="360">
        <f t="shared" ref="D15:I15" si="1">C15+1</f>
        <v>45608</v>
      </c>
      <c r="E15" s="360">
        <f t="shared" si="1"/>
        <v>45609</v>
      </c>
      <c r="F15" s="360">
        <f t="shared" si="1"/>
        <v>45610</v>
      </c>
      <c r="G15" s="360">
        <f t="shared" si="1"/>
        <v>45611</v>
      </c>
      <c r="H15" s="360">
        <f t="shared" si="1"/>
        <v>45612</v>
      </c>
      <c r="I15" s="361">
        <f t="shared" si="1"/>
        <v>45613</v>
      </c>
    </row>
    <row r="16" spans="1:9" ht="13.5" hidden="1" thickBot="1">
      <c r="A16" s="281"/>
      <c r="B16" s="283"/>
      <c r="C16" s="148" t="s">
        <v>43</v>
      </c>
      <c r="D16" s="148" t="s">
        <v>44</v>
      </c>
      <c r="E16" s="148" t="s">
        <v>45</v>
      </c>
      <c r="F16" s="148" t="s">
        <v>46</v>
      </c>
      <c r="G16" s="148" t="s">
        <v>47</v>
      </c>
      <c r="H16" s="148" t="s">
        <v>48</v>
      </c>
      <c r="I16" s="149" t="s">
        <v>49</v>
      </c>
    </row>
    <row r="17" spans="1:9" ht="13.5" hidden="1" thickBot="1">
      <c r="A17" s="272">
        <v>1</v>
      </c>
      <c r="B17" s="275" t="s">
        <v>50</v>
      </c>
      <c r="C17" s="150"/>
      <c r="D17" s="151"/>
      <c r="E17" s="150"/>
      <c r="F17" s="150"/>
      <c r="G17" s="150"/>
      <c r="H17" s="150"/>
      <c r="I17" s="161" t="s">
        <v>230</v>
      </c>
    </row>
    <row r="18" spans="1:9" ht="12.75" hidden="1" customHeight="1">
      <c r="A18" s="273"/>
      <c r="B18" s="276"/>
      <c r="C18" s="153"/>
      <c r="D18" s="154"/>
      <c r="E18" s="153"/>
      <c r="F18" s="155"/>
      <c r="G18" s="153"/>
      <c r="H18" s="153"/>
      <c r="I18" s="153" t="s">
        <v>231</v>
      </c>
    </row>
    <row r="19" spans="1:9" ht="13.5" hidden="1" thickBot="1">
      <c r="A19" s="274"/>
      <c r="B19" s="277"/>
      <c r="C19" s="157"/>
      <c r="D19" s="158"/>
      <c r="E19" s="157"/>
      <c r="F19" s="158"/>
      <c r="G19" s="157"/>
      <c r="H19" s="157"/>
      <c r="I19" s="157" t="s">
        <v>232</v>
      </c>
    </row>
    <row r="20" spans="1:9" ht="13.5" hidden="1" thickBot="1">
      <c r="A20" s="272">
        <v>2</v>
      </c>
      <c r="B20" s="275" t="s">
        <v>51</v>
      </c>
      <c r="C20" s="150"/>
      <c r="D20" s="151"/>
      <c r="E20" s="150"/>
      <c r="F20" s="150"/>
      <c r="G20" s="150"/>
      <c r="H20" s="161" t="s">
        <v>230</v>
      </c>
      <c r="I20" s="161" t="s">
        <v>230</v>
      </c>
    </row>
    <row r="21" spans="1:9" ht="12.75" hidden="1" customHeight="1">
      <c r="A21" s="273"/>
      <c r="B21" s="276"/>
      <c r="C21" s="153"/>
      <c r="D21" s="154"/>
      <c r="E21" s="153"/>
      <c r="F21" s="155"/>
      <c r="G21" s="153"/>
      <c r="H21" s="153" t="s">
        <v>231</v>
      </c>
      <c r="I21" s="153" t="s">
        <v>231</v>
      </c>
    </row>
    <row r="22" spans="1:9" ht="13.5" hidden="1" thickBot="1">
      <c r="A22" s="274"/>
      <c r="B22" s="277"/>
      <c r="C22" s="157"/>
      <c r="D22" s="158"/>
      <c r="E22" s="157"/>
      <c r="F22" s="158"/>
      <c r="G22" s="157"/>
      <c r="H22" s="157" t="s">
        <v>232</v>
      </c>
      <c r="I22" s="157" t="s">
        <v>232</v>
      </c>
    </row>
    <row r="23" spans="1:9" ht="13.5" hidden="1" thickBot="1">
      <c r="A23" s="272">
        <v>3</v>
      </c>
      <c r="B23" s="275" t="s">
        <v>52</v>
      </c>
      <c r="C23" s="150"/>
      <c r="D23" s="362" t="s">
        <v>227</v>
      </c>
      <c r="E23" s="362" t="s">
        <v>227</v>
      </c>
      <c r="F23" s="150" t="s">
        <v>233</v>
      </c>
      <c r="G23" s="150" t="s">
        <v>233</v>
      </c>
      <c r="H23" s="161" t="s">
        <v>230</v>
      </c>
      <c r="I23" s="362"/>
    </row>
    <row r="24" spans="1:9" ht="12.75" hidden="1" customHeight="1">
      <c r="A24" s="273"/>
      <c r="B24" s="276"/>
      <c r="C24" s="153"/>
      <c r="D24" s="363" t="s">
        <v>228</v>
      </c>
      <c r="E24" s="363" t="s">
        <v>228</v>
      </c>
      <c r="F24" s="153" t="s">
        <v>234</v>
      </c>
      <c r="G24" s="153" t="s">
        <v>234</v>
      </c>
      <c r="H24" s="153" t="s">
        <v>234</v>
      </c>
      <c r="I24" s="363"/>
    </row>
    <row r="25" spans="1:9" ht="13.5" hidden="1" thickBot="1">
      <c r="A25" s="278"/>
      <c r="B25" s="279"/>
      <c r="C25" s="365"/>
      <c r="D25" s="364" t="s">
        <v>229</v>
      </c>
      <c r="E25" s="364" t="s">
        <v>229</v>
      </c>
      <c r="F25" s="365" t="s">
        <v>235</v>
      </c>
      <c r="G25" s="365" t="s">
        <v>235</v>
      </c>
      <c r="H25" s="365" t="s">
        <v>232</v>
      </c>
      <c r="I25" s="365"/>
    </row>
    <row r="26" spans="1:9" ht="13.5" thickTop="1">
      <c r="A26" s="366" t="s">
        <v>41</v>
      </c>
      <c r="B26" s="367" t="s">
        <v>42</v>
      </c>
      <c r="C26" s="361">
        <v>45803</v>
      </c>
      <c r="D26" s="360">
        <f t="shared" ref="D26:I26" si="2">C26+1</f>
        <v>45804</v>
      </c>
      <c r="E26" s="360">
        <f t="shared" si="2"/>
        <v>45805</v>
      </c>
      <c r="F26" s="360">
        <f t="shared" si="2"/>
        <v>45806</v>
      </c>
      <c r="G26" s="360">
        <f t="shared" si="2"/>
        <v>45807</v>
      </c>
      <c r="H26" s="360">
        <f t="shared" si="2"/>
        <v>45808</v>
      </c>
      <c r="I26" s="361">
        <f t="shared" si="2"/>
        <v>45809</v>
      </c>
    </row>
    <row r="27" spans="1:9">
      <c r="A27" s="368"/>
      <c r="B27" s="369"/>
      <c r="C27" s="148" t="s">
        <v>43</v>
      </c>
      <c r="D27" s="148" t="s">
        <v>44</v>
      </c>
      <c r="E27" s="148" t="s">
        <v>45</v>
      </c>
      <c r="F27" s="148" t="s">
        <v>46</v>
      </c>
      <c r="G27" s="148" t="s">
        <v>47</v>
      </c>
      <c r="H27" s="148" t="s">
        <v>48</v>
      </c>
      <c r="I27" s="149" t="s">
        <v>49</v>
      </c>
    </row>
    <row r="28" spans="1:9" ht="33">
      <c r="A28" s="370">
        <v>1</v>
      </c>
      <c r="B28" s="371" t="s">
        <v>50</v>
      </c>
      <c r="C28" s="372"/>
      <c r="D28" s="373"/>
      <c r="E28" s="372"/>
      <c r="F28" s="374"/>
      <c r="G28" s="374"/>
      <c r="H28" s="374"/>
      <c r="I28" s="375" t="s">
        <v>236</v>
      </c>
    </row>
    <row r="29" spans="1:9" ht="15.5">
      <c r="A29" s="376"/>
      <c r="B29" s="377"/>
      <c r="C29" s="378"/>
      <c r="D29" s="379"/>
      <c r="E29" s="378"/>
      <c r="F29" s="380"/>
      <c r="G29" s="381"/>
      <c r="H29" s="381"/>
      <c r="I29" s="382" t="s">
        <v>237</v>
      </c>
    </row>
    <row r="30" spans="1:9" ht="14.5" thickBot="1">
      <c r="A30" s="383"/>
      <c r="B30" s="384"/>
      <c r="C30" s="385"/>
      <c r="D30" s="386"/>
      <c r="E30" s="385"/>
      <c r="F30" s="387"/>
      <c r="G30" s="388"/>
      <c r="H30" s="388"/>
      <c r="I30" s="389" t="s">
        <v>238</v>
      </c>
    </row>
    <row r="31" spans="1:9" ht="33.5" thickTop="1">
      <c r="A31" s="370">
        <v>2</v>
      </c>
      <c r="B31" s="371" t="s">
        <v>51</v>
      </c>
      <c r="C31" s="372"/>
      <c r="D31" s="373"/>
      <c r="E31" s="372"/>
      <c r="F31" s="374"/>
      <c r="G31" s="374"/>
      <c r="H31" s="375" t="s">
        <v>236</v>
      </c>
      <c r="I31" s="375" t="s">
        <v>236</v>
      </c>
    </row>
    <row r="32" spans="1:9" ht="15.5">
      <c r="A32" s="376"/>
      <c r="B32" s="377"/>
      <c r="C32" s="378"/>
      <c r="D32" s="379"/>
      <c r="E32" s="378"/>
      <c r="F32" s="380"/>
      <c r="G32" s="381"/>
      <c r="H32" s="382" t="s">
        <v>239</v>
      </c>
      <c r="I32" s="382" t="s">
        <v>237</v>
      </c>
    </row>
    <row r="33" spans="1:9" ht="14">
      <c r="A33" s="383"/>
      <c r="B33" s="384"/>
      <c r="C33" s="385"/>
      <c r="D33" s="386"/>
      <c r="E33" s="385"/>
      <c r="F33" s="387"/>
      <c r="G33" s="388"/>
      <c r="H33" s="405" t="s">
        <v>238</v>
      </c>
      <c r="I33" s="405" t="s">
        <v>238</v>
      </c>
    </row>
    <row r="34" spans="1:9" ht="16.5">
      <c r="A34" s="370">
        <v>3</v>
      </c>
      <c r="B34" s="371" t="s">
        <v>52</v>
      </c>
      <c r="C34" s="390"/>
      <c r="D34" s="391"/>
      <c r="E34" s="391"/>
      <c r="F34" s="391"/>
      <c r="G34" s="391"/>
      <c r="H34" s="404"/>
      <c r="I34" s="404"/>
    </row>
    <row r="35" spans="1:9" ht="15.5">
      <c r="A35" s="376"/>
      <c r="B35" s="377"/>
      <c r="C35" s="392"/>
      <c r="D35" s="393"/>
      <c r="E35" s="393"/>
      <c r="F35" s="393"/>
      <c r="G35" s="393"/>
      <c r="H35" s="394"/>
      <c r="I35" s="395"/>
    </row>
    <row r="36" spans="1:9" ht="15.5" thickBot="1">
      <c r="A36" s="396"/>
      <c r="B36" s="397"/>
      <c r="C36" s="398"/>
      <c r="D36" s="399"/>
      <c r="E36" s="399"/>
      <c r="F36" s="399"/>
      <c r="G36" s="399"/>
      <c r="H36" s="400"/>
      <c r="I36" s="400"/>
    </row>
    <row r="37" spans="1:9" ht="13.5" thickTop="1"/>
    <row r="38" spans="1:9" ht="13.5" hidden="1" thickTop="1">
      <c r="A38" s="366" t="s">
        <v>41</v>
      </c>
      <c r="B38" s="367" t="s">
        <v>42</v>
      </c>
      <c r="C38" s="361">
        <f>I26+1</f>
        <v>45810</v>
      </c>
      <c r="D38" s="360">
        <f t="shared" ref="D38:I38" si="3">C38+1</f>
        <v>45811</v>
      </c>
      <c r="E38" s="360">
        <f t="shared" si="3"/>
        <v>45812</v>
      </c>
      <c r="F38" s="360">
        <f t="shared" si="3"/>
        <v>45813</v>
      </c>
      <c r="G38" s="360">
        <f t="shared" si="3"/>
        <v>45814</v>
      </c>
      <c r="H38" s="360">
        <f t="shared" si="3"/>
        <v>45815</v>
      </c>
      <c r="I38" s="361">
        <f t="shared" si="3"/>
        <v>45816</v>
      </c>
    </row>
    <row r="39" spans="1:9" hidden="1">
      <c r="A39" s="368"/>
      <c r="B39" s="369"/>
      <c r="C39" s="148" t="s">
        <v>43</v>
      </c>
      <c r="D39" s="148" t="s">
        <v>44</v>
      </c>
      <c r="E39" s="148" t="s">
        <v>45</v>
      </c>
      <c r="F39" s="148" t="s">
        <v>46</v>
      </c>
      <c r="G39" s="148" t="s">
        <v>47</v>
      </c>
      <c r="H39" s="148" t="s">
        <v>48</v>
      </c>
      <c r="I39" s="149" t="s">
        <v>49</v>
      </c>
    </row>
    <row r="40" spans="1:9" ht="16.5" hidden="1">
      <c r="A40" s="370">
        <v>1</v>
      </c>
      <c r="B40" s="371" t="s">
        <v>50</v>
      </c>
      <c r="C40" s="372"/>
      <c r="D40" s="373"/>
      <c r="E40" s="372"/>
      <c r="F40" s="374"/>
      <c r="G40" s="374"/>
      <c r="H40" s="374"/>
      <c r="I40" s="401"/>
    </row>
    <row r="41" spans="1:9" ht="15.5" hidden="1">
      <c r="A41" s="376"/>
      <c r="B41" s="377"/>
      <c r="C41" s="378"/>
      <c r="D41" s="379"/>
      <c r="E41" s="378"/>
      <c r="F41" s="380"/>
      <c r="G41" s="381"/>
      <c r="H41" s="381"/>
      <c r="I41" s="402"/>
    </row>
    <row r="42" spans="1:9" ht="13.5" hidden="1" thickBot="1">
      <c r="A42" s="383"/>
      <c r="B42" s="384"/>
      <c r="C42" s="385"/>
      <c r="D42" s="386"/>
      <c r="E42" s="385"/>
      <c r="F42" s="387"/>
      <c r="G42" s="388"/>
      <c r="H42" s="388"/>
      <c r="I42" s="403"/>
    </row>
    <row r="43" spans="1:9" ht="33" hidden="1">
      <c r="A43" s="370">
        <v>2</v>
      </c>
      <c r="B43" s="371" t="s">
        <v>51</v>
      </c>
      <c r="C43" s="372"/>
      <c r="D43" s="373"/>
      <c r="E43" s="372"/>
      <c r="F43" s="374"/>
      <c r="G43" s="374"/>
      <c r="H43" s="375" t="s">
        <v>236</v>
      </c>
      <c r="I43" s="375" t="s">
        <v>236</v>
      </c>
    </row>
    <row r="44" spans="1:9" ht="15.5" hidden="1">
      <c r="A44" s="376"/>
      <c r="B44" s="377"/>
      <c r="C44" s="378"/>
      <c r="D44" s="379"/>
      <c r="E44" s="378"/>
      <c r="F44" s="380"/>
      <c r="G44" s="381"/>
      <c r="H44" s="382" t="s">
        <v>239</v>
      </c>
      <c r="I44" s="382" t="s">
        <v>237</v>
      </c>
    </row>
    <row r="45" spans="1:9" ht="14.5" hidden="1" thickBot="1">
      <c r="A45" s="383"/>
      <c r="B45" s="384"/>
      <c r="C45" s="385"/>
      <c r="D45" s="386"/>
      <c r="E45" s="385"/>
      <c r="F45" s="387"/>
      <c r="G45" s="388"/>
      <c r="H45" s="389" t="s">
        <v>238</v>
      </c>
      <c r="I45" s="389" t="s">
        <v>238</v>
      </c>
    </row>
    <row r="46" spans="1:9" ht="33" hidden="1">
      <c r="A46" s="370">
        <v>3</v>
      </c>
      <c r="B46" s="371" t="s">
        <v>52</v>
      </c>
      <c r="C46" s="375" t="s">
        <v>236</v>
      </c>
      <c r="D46" s="391"/>
      <c r="E46" s="375" t="s">
        <v>236</v>
      </c>
      <c r="F46" s="391"/>
      <c r="G46" s="375" t="s">
        <v>236</v>
      </c>
      <c r="H46" s="390"/>
      <c r="I46" s="390"/>
    </row>
    <row r="47" spans="1:9" ht="15.5" hidden="1">
      <c r="A47" s="376"/>
      <c r="B47" s="377"/>
      <c r="C47" s="382" t="s">
        <v>237</v>
      </c>
      <c r="D47" s="393"/>
      <c r="E47" s="382" t="s">
        <v>237</v>
      </c>
      <c r="F47" s="393"/>
      <c r="G47" s="382" t="s">
        <v>237</v>
      </c>
      <c r="H47" s="394"/>
      <c r="I47" s="395"/>
    </row>
    <row r="48" spans="1:9" ht="14.5" hidden="1" thickBot="1">
      <c r="A48" s="396"/>
      <c r="B48" s="397"/>
      <c r="C48" s="389" t="s">
        <v>238</v>
      </c>
      <c r="D48" s="399"/>
      <c r="E48" s="389" t="s">
        <v>238</v>
      </c>
      <c r="F48" s="399"/>
      <c r="G48" s="389" t="s">
        <v>238</v>
      </c>
      <c r="H48" s="400"/>
      <c r="I48" s="400"/>
    </row>
    <row r="49" spans="1:9" hidden="1"/>
    <row r="50" spans="1:9" ht="13.5" hidden="1" thickTop="1">
      <c r="A50" s="366" t="s">
        <v>41</v>
      </c>
      <c r="B50" s="367" t="s">
        <v>42</v>
      </c>
      <c r="C50" s="361">
        <f>I38+1</f>
        <v>45817</v>
      </c>
      <c r="D50" s="360">
        <f t="shared" ref="D50:I50" si="4">C50+1</f>
        <v>45818</v>
      </c>
      <c r="E50" s="360">
        <f t="shared" si="4"/>
        <v>45819</v>
      </c>
      <c r="F50" s="360">
        <f t="shared" si="4"/>
        <v>45820</v>
      </c>
      <c r="G50" s="360">
        <f t="shared" si="4"/>
        <v>45821</v>
      </c>
      <c r="H50" s="360">
        <f t="shared" si="4"/>
        <v>45822</v>
      </c>
      <c r="I50" s="361">
        <f t="shared" si="4"/>
        <v>45823</v>
      </c>
    </row>
    <row r="51" spans="1:9" hidden="1">
      <c r="A51" s="368"/>
      <c r="B51" s="369"/>
      <c r="C51" s="148" t="s">
        <v>43</v>
      </c>
      <c r="D51" s="148" t="s">
        <v>44</v>
      </c>
      <c r="E51" s="148" t="s">
        <v>45</v>
      </c>
      <c r="F51" s="148" t="s">
        <v>46</v>
      </c>
      <c r="G51" s="148" t="s">
        <v>47</v>
      </c>
      <c r="H51" s="148" t="s">
        <v>48</v>
      </c>
      <c r="I51" s="149" t="s">
        <v>49</v>
      </c>
    </row>
    <row r="52" spans="1:9" ht="16.5" hidden="1">
      <c r="A52" s="370">
        <v>1</v>
      </c>
      <c r="B52" s="371" t="s">
        <v>50</v>
      </c>
      <c r="C52" s="372"/>
      <c r="D52" s="373"/>
      <c r="E52" s="372"/>
      <c r="F52" s="374"/>
      <c r="G52" s="374"/>
      <c r="H52" s="374"/>
      <c r="I52" s="401"/>
    </row>
    <row r="53" spans="1:9" ht="15.5" hidden="1">
      <c r="A53" s="376"/>
      <c r="B53" s="377"/>
      <c r="C53" s="378"/>
      <c r="D53" s="379"/>
      <c r="E53" s="378"/>
      <c r="F53" s="380"/>
      <c r="G53" s="381"/>
      <c r="H53" s="381"/>
      <c r="I53" s="402"/>
    </row>
    <row r="54" spans="1:9" ht="13.5" hidden="1" thickBot="1">
      <c r="A54" s="383"/>
      <c r="B54" s="384"/>
      <c r="C54" s="385"/>
      <c r="D54" s="386"/>
      <c r="E54" s="385"/>
      <c r="F54" s="387"/>
      <c r="G54" s="388"/>
      <c r="H54" s="388"/>
      <c r="I54" s="403"/>
    </row>
    <row r="55" spans="1:9" ht="16.5" hidden="1">
      <c r="A55" s="370">
        <v>2</v>
      </c>
      <c r="B55" s="371" t="s">
        <v>51</v>
      </c>
      <c r="C55" s="372"/>
      <c r="D55" s="373"/>
      <c r="E55" s="372"/>
      <c r="F55" s="374"/>
      <c r="G55" s="374"/>
      <c r="H55" s="401"/>
      <c r="I55" s="401"/>
    </row>
    <row r="56" spans="1:9" ht="15.5" hidden="1">
      <c r="A56" s="376"/>
      <c r="B56" s="377"/>
      <c r="C56" s="378"/>
      <c r="D56" s="379"/>
      <c r="E56" s="378"/>
      <c r="F56" s="380"/>
      <c r="G56" s="381"/>
      <c r="H56" s="402"/>
      <c r="I56" s="402"/>
    </row>
    <row r="57" spans="1:9" ht="13.5" hidden="1" thickBot="1">
      <c r="A57" s="383"/>
      <c r="B57" s="384"/>
      <c r="C57" s="385"/>
      <c r="D57" s="386"/>
      <c r="E57" s="385"/>
      <c r="F57" s="387"/>
      <c r="G57" s="388"/>
      <c r="H57" s="403"/>
      <c r="I57" s="403"/>
    </row>
    <row r="58" spans="1:9" ht="33" hidden="1">
      <c r="A58" s="370">
        <v>3</v>
      </c>
      <c r="B58" s="371" t="s">
        <v>52</v>
      </c>
      <c r="C58" s="375" t="s">
        <v>236</v>
      </c>
      <c r="D58" s="391"/>
      <c r="E58" s="375" t="s">
        <v>236</v>
      </c>
      <c r="F58" s="391"/>
      <c r="G58" s="401"/>
      <c r="H58" s="390"/>
      <c r="I58" s="390"/>
    </row>
    <row r="59" spans="1:9" ht="15.5" hidden="1">
      <c r="A59" s="376"/>
      <c r="B59" s="377"/>
      <c r="C59" s="382" t="s">
        <v>237</v>
      </c>
      <c r="D59" s="393"/>
      <c r="E59" s="382" t="s">
        <v>237</v>
      </c>
      <c r="F59" s="393"/>
      <c r="G59" s="402"/>
      <c r="H59" s="394"/>
      <c r="I59" s="395"/>
    </row>
    <row r="60" spans="1:9" ht="14.5" hidden="1" thickBot="1">
      <c r="A60" s="396"/>
      <c r="B60" s="397"/>
      <c r="C60" s="389" t="s">
        <v>238</v>
      </c>
      <c r="D60" s="399"/>
      <c r="E60" s="389" t="s">
        <v>238</v>
      </c>
      <c r="F60" s="399"/>
      <c r="G60" s="403"/>
      <c r="H60" s="400"/>
      <c r="I60" s="400"/>
    </row>
  </sheetData>
  <mergeCells count="42">
    <mergeCell ref="A52:A54"/>
    <mergeCell ref="B52:B54"/>
    <mergeCell ref="A55:A57"/>
    <mergeCell ref="B55:B57"/>
    <mergeCell ref="A58:A60"/>
    <mergeCell ref="B58:B60"/>
    <mergeCell ref="A43:A45"/>
    <mergeCell ref="B43:B45"/>
    <mergeCell ref="A46:A48"/>
    <mergeCell ref="B46:B48"/>
    <mergeCell ref="A50:A51"/>
    <mergeCell ref="B50:B51"/>
    <mergeCell ref="A34:A36"/>
    <mergeCell ref="B34:B36"/>
    <mergeCell ref="A38:A39"/>
    <mergeCell ref="B38:B39"/>
    <mergeCell ref="A40:A42"/>
    <mergeCell ref="B40:B42"/>
    <mergeCell ref="A26:A27"/>
    <mergeCell ref="B26:B27"/>
    <mergeCell ref="A28:A30"/>
    <mergeCell ref="B28:B30"/>
    <mergeCell ref="A31:A33"/>
    <mergeCell ref="B31:B33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:C25">
    <cfRule type="cellIs" dxfId="13" priority="13" stopIfTrue="1" operator="equal">
      <formula>"Cảnh báo - lỗi!!"</formula>
    </cfRule>
  </conditionalFormatting>
  <conditionalFormatting sqref="C17:G22">
    <cfRule type="cellIs" dxfId="12" priority="14" stopIfTrue="1" operator="equal">
      <formula>"Cảnh báo - lỗi!!"</formula>
    </cfRule>
  </conditionalFormatting>
  <conditionalFormatting sqref="C5:I13">
    <cfRule type="cellIs" dxfId="11" priority="4" stopIfTrue="1" operator="equal">
      <formula>"Cảnh báo - lỗi!!"</formula>
    </cfRule>
  </conditionalFormatting>
  <conditionalFormatting sqref="C28:I36">
    <cfRule type="cellIs" dxfId="10" priority="3" stopIfTrue="1" operator="equal">
      <formula>"Cảnh báo - lỗi!!"</formula>
    </cfRule>
  </conditionalFormatting>
  <conditionalFormatting sqref="C40:I48">
    <cfRule type="cellIs" dxfId="9" priority="2" stopIfTrue="1" operator="equal">
      <formula>"Cảnh báo - lỗi!!"</formula>
    </cfRule>
  </conditionalFormatting>
  <conditionalFormatting sqref="C52:I60">
    <cfRule type="cellIs" dxfId="8" priority="1" stopIfTrue="1" operator="equal">
      <formula>"Cảnh báo - lỗi!!"</formula>
    </cfRule>
  </conditionalFormatting>
  <conditionalFormatting sqref="D23:E25">
    <cfRule type="cellIs" dxfId="7" priority="6" stopIfTrue="1" operator="equal">
      <formula>"Cảnh báo - lỗi!!"</formula>
    </cfRule>
  </conditionalFormatting>
  <conditionalFormatting sqref="F23:G23">
    <cfRule type="cellIs" dxfId="6" priority="8" stopIfTrue="1" operator="equal">
      <formula>"Cảnh báo - lỗi!!"</formula>
    </cfRule>
  </conditionalFormatting>
  <conditionalFormatting sqref="F25:G25">
    <cfRule type="cellIs" dxfId="5" priority="11" stopIfTrue="1" operator="equal">
      <formula>"Cảnh báo - lỗi!!"</formula>
    </cfRule>
  </conditionalFormatting>
  <conditionalFormatting sqref="F24:H24">
    <cfRule type="cellIs" dxfId="4" priority="9" stopIfTrue="1" operator="equal">
      <formula>"Cảnh báo - lỗi!!"</formula>
    </cfRule>
  </conditionalFormatting>
  <conditionalFormatting sqref="H21:H23">
    <cfRule type="cellIs" dxfId="3" priority="12" stopIfTrue="1" operator="equal">
      <formula>"Cảnh báo - lỗi!!"</formula>
    </cfRule>
  </conditionalFormatting>
  <conditionalFormatting sqref="H25">
    <cfRule type="cellIs" dxfId="2" priority="10" stopIfTrue="1" operator="equal">
      <formula>"Cảnh báo - lỗi!!"</formula>
    </cfRule>
  </conditionalFormatting>
  <conditionalFormatting sqref="H17:I20">
    <cfRule type="cellIs" dxfId="1" priority="7" stopIfTrue="1" operator="equal">
      <formula>"Cảnh báo - lỗi!!"</formula>
    </cfRule>
  </conditionalFormatting>
  <conditionalFormatting sqref="I21:I25">
    <cfRule type="cellIs" dxfId="0" priority="5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DU LICH</vt:lpstr>
      <vt:lpstr>LUATKT</vt:lpstr>
      <vt:lpstr>MOITRUONG</vt:lpstr>
      <vt:lpstr>YDUOC</vt:lpstr>
      <vt:lpstr>VANHOC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2025-05-30T01:15:35Z</dcterms:modified>
</cp:coreProperties>
</file>